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16\redirect\ke-maeda\Desktop\"/>
    </mc:Choice>
  </mc:AlternateContent>
  <workbookProtection workbookAlgorithmName="SHA-512" workbookHashValue="ZmA+GxilJ6YOFzqs7cx9p9J9JZsG5KLkTAoBgSJVt7vWhcfYUJJihQd66IfGAuqEa7M/bBLOSbtflgVtxe+bEw==" workbookSaltValue="bR8Hv1vZTpsH51tzRcvJ9A=="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<sst xmlns="http://schemas.openxmlformats.org/spreadsheetml/2006/main" count="251" uniqueCount="126">
  <si>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</si>
  <si>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</si>
  <si>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</si>
  <si>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</si>
  <si>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</si>
  <si>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</si>
  <si>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</si>
  <si>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</si>
  <si>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</si>
  <si>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</si>
  <si>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</si>
  <si>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</si>
  <si>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</si>
  <si>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</si>
  <si>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</si>
  <si>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</si>
  <si>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</si>
  <si>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</si>
  <si>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</si>
  <si>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</si>
  <si>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</si>
  <si>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</si>
  <si>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</si>
  <si>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</si>
  <si>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</si>
  <si>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</si>
  <si>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</si>
  <si>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</si>
  <si>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</si>
  <si>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</si>
  <si>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</si>
  <si>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</si>
  <si>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</si>
  <si>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</si>
  <si>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</si>
  <si>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</si>
  <si>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</si>
  <si>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</si>
  <si>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</si>
  <si>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</si>
  <si>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</si>
  <si>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</si>
  <si>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</si>
  <si>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</si>
  <si>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</si>
  <si>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</si>
  <si>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</si>
  <si>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</si>
  <si>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</si>
  <si>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</si>
  <si>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</si>
  <si>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</si>
  <si>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</si>
  <si>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</si>
  <si>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</si>
  <si>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</si>
  <si>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</si>
  <si>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</si>
  <si>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</si>
  <si>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</si>
  <si>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</si>
  <si>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</si>
  <si>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</si>
  <si>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</si>
  <si>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</si>
  <si>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</si>
  <si>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</si>
  <si>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</si>
  <si>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</si>
  <si>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</si>
  <si>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</si>
  <si>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</si>
  <si>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</si>
  <si>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</si>
  <si>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</si>
  <si>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</si>
  <si>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</si>
  <si>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</si>
  <si>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</si>
  <si>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</si>
  <si>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</si>
  <si>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</si>
  <si>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</si>
  <si>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</si>
  <si>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</si>
  <si>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</si>
  <si>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</si>
  <si>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</si>
  <si>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</si>
  <si>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</si>
  <si>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</si>
  <si>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</si>
  <si>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</si>
  <si>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</si>
  <si>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</si>
  <si>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</si>
  <si>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</si>
  <si>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</si>
  <si>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</si>
  <si>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</si>
  <si>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</si>
  <si>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</si>
  <si>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</si>
  <si>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</si>
  <si>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</si>
  <si>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</si>
  <si>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</si>
  <si>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</si>
  <si>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</si>
  <si>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</si>
  <si>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美里町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</si>
  <si>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</si>
  <si>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</si>
  <si>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</si>
  <si>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</si>
  <si>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</si>
  <si>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</si>
  <si>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</si>
  <si>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</si>
  <si>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</si>
  <si>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</si>
  <si>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</si>
  <si>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</si>
  <si>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15年度より市町村整備事業により浄化槽整備を行っている。それ以前に設置された浄化槽は無償譲渡により受け入れているが、経年劣化に伴う故障や熊本地震による亀裂・破損等の故障も多く見られる状況であり、今後もこのような事例が増えていく事が予想される。
(今後の対応)
・修理可能な浄化槽については修理を行い対応していく。修理不可能若しくは敷設替えと比較検討した結果、敷設替えが有利と判断された浄化槽については、敷設替えを行っていく。</t>
    <rPh sb="1" eb="3">
      <t>ヘイセイ</t>
    </rPh>
    <rPh sb="5" eb="7">
      <t>ネンド</t>
    </rPh>
    <rPh sb="9" eb="12">
      <t>シチョウソン</t>
    </rPh>
    <rPh sb="12" eb="14">
      <t>セイビ</t>
    </rPh>
    <rPh sb="14" eb="16">
      <t>ジギョウ</t>
    </rPh>
    <rPh sb="19" eb="22">
      <t>ジョウカソウ</t>
    </rPh>
    <rPh sb="22" eb="24">
      <t>セイビ</t>
    </rPh>
    <rPh sb="25" eb="26">
      <t>オコナ</t>
    </rPh>
    <rPh sb="33" eb="35">
      <t>イゼン</t>
    </rPh>
    <rPh sb="36" eb="38">
      <t>セッチ</t>
    </rPh>
    <rPh sb="41" eb="44">
      <t>ジョウカソウ</t>
    </rPh>
    <rPh sb="45" eb="47">
      <t>ムショウ</t>
    </rPh>
    <rPh sb="47" eb="49">
      <t>ジョウト</t>
    </rPh>
    <rPh sb="52" eb="53">
      <t>ウ</t>
    </rPh>
    <rPh sb="54" eb="55">
      <t>イ</t>
    </rPh>
    <rPh sb="61" eb="63">
      <t>ケイネン</t>
    </rPh>
    <rPh sb="63" eb="65">
      <t>レッカ</t>
    </rPh>
    <rPh sb="66" eb="67">
      <t>トモナ</t>
    </rPh>
    <rPh sb="127" eb="129">
      <t>コンゴ</t>
    </rPh>
    <rPh sb="130" eb="132">
      <t>タイオウ</t>
    </rPh>
    <rPh sb="135" eb="137">
      <t>シュウリ</t>
    </rPh>
    <rPh sb="137" eb="139">
      <t>カノウ</t>
    </rPh>
    <rPh sb="140" eb="143">
      <t>ジョウカソウ</t>
    </rPh>
    <rPh sb="148" eb="150">
      <t>シュウリ</t>
    </rPh>
    <rPh sb="151" eb="152">
      <t>オコナ</t>
    </rPh>
    <rPh sb="153" eb="155">
      <t>タイオウ</t>
    </rPh>
    <rPh sb="160" eb="162">
      <t>シュウリ</t>
    </rPh>
    <rPh sb="162" eb="165">
      <t>フカノウ</t>
    </rPh>
    <rPh sb="165" eb="166">
      <t>モ</t>
    </rPh>
    <rPh sb="174" eb="176">
      <t>ヒカク</t>
    </rPh>
    <rPh sb="176" eb="178">
      <t>ケントウ</t>
    </rPh>
    <rPh sb="180" eb="182">
      <t>ケッカ</t>
    </rPh>
    <rPh sb="191" eb="193">
      <t>ハンダン</t>
    </rPh>
    <rPh sb="196" eb="199">
      <t>ジョウカソウ</t>
    </rPh>
    <rPh sb="210" eb="211">
      <t>オコナ</t>
    </rPh>
    <phoneticPr fontId="4"/>
  </si>
  <si>
    <t>・本町の汚水処理人口普及率は未だ54.7%に留まっており、熊本県平均86.8%に比べ低い値となっている。急峻な中山間地の本町に於いて、早急に普及率向上を図るためには浄化槽市町村整備推進事業による整備が経済的であり、他の下水道や農業集落排水事業に比べ、経営的には健全性・効率性が図れる。経営戦略については、平成31年度中に策定する予定である。</t>
    <rPh sb="1" eb="3">
      <t>ホンチョウ</t>
    </rPh>
    <rPh sb="4" eb="6">
      <t>オスイ</t>
    </rPh>
    <rPh sb="6" eb="8">
      <t>ショリ</t>
    </rPh>
    <rPh sb="8" eb="10">
      <t>ジンコウ</t>
    </rPh>
    <rPh sb="10" eb="12">
      <t>フキュウ</t>
    </rPh>
    <rPh sb="12" eb="13">
      <t>リツ</t>
    </rPh>
    <rPh sb="14" eb="15">
      <t>イマ</t>
    </rPh>
    <rPh sb="22" eb="23">
      <t>トド</t>
    </rPh>
    <rPh sb="29" eb="32">
      <t>クマモトケン</t>
    </rPh>
    <rPh sb="32" eb="34">
      <t>ヘイキン</t>
    </rPh>
    <rPh sb="40" eb="41">
      <t>クラ</t>
    </rPh>
    <rPh sb="42" eb="43">
      <t>ヒク</t>
    </rPh>
    <rPh sb="44" eb="45">
      <t>アタイ</t>
    </rPh>
    <rPh sb="52" eb="53">
      <t>キュウ</t>
    </rPh>
    <rPh sb="53" eb="54">
      <t>シュン</t>
    </rPh>
    <rPh sb="55" eb="56">
      <t>チュウ</t>
    </rPh>
    <rPh sb="56" eb="58">
      <t>サンカン</t>
    </rPh>
    <rPh sb="58" eb="59">
      <t>チ</t>
    </rPh>
    <rPh sb="60" eb="62">
      <t>ホンチョウ</t>
    </rPh>
    <rPh sb="63" eb="64">
      <t>オ</t>
    </rPh>
    <rPh sb="67" eb="69">
      <t>ソウキュウ</t>
    </rPh>
    <rPh sb="70" eb="72">
      <t>フキュウ</t>
    </rPh>
    <rPh sb="72" eb="73">
      <t>リツ</t>
    </rPh>
    <rPh sb="73" eb="75">
      <t>コウジョウ</t>
    </rPh>
    <rPh sb="76" eb="77">
      <t>ハカ</t>
    </rPh>
    <rPh sb="82" eb="85">
      <t>ジョウカソウ</t>
    </rPh>
    <rPh sb="85" eb="88">
      <t>シチョウソン</t>
    </rPh>
    <rPh sb="88" eb="90">
      <t>セイビ</t>
    </rPh>
    <rPh sb="90" eb="92">
      <t>スイシン</t>
    </rPh>
    <rPh sb="92" eb="94">
      <t>ジギョウ</t>
    </rPh>
    <rPh sb="97" eb="99">
      <t>セイビ</t>
    </rPh>
    <rPh sb="100" eb="103">
      <t>ケイザイテキ</t>
    </rPh>
    <rPh sb="107" eb="108">
      <t>タ</t>
    </rPh>
    <rPh sb="109" eb="112">
      <t>ゲスイドウ</t>
    </rPh>
    <rPh sb="113" eb="115">
      <t>ノウギョウ</t>
    </rPh>
    <rPh sb="115" eb="117">
      <t>シュウラク</t>
    </rPh>
    <rPh sb="117" eb="119">
      <t>ハイスイ</t>
    </rPh>
    <rPh sb="119" eb="121">
      <t>ジギョウ</t>
    </rPh>
    <rPh sb="122" eb="123">
      <t>クラ</t>
    </rPh>
    <rPh sb="125" eb="128">
      <t>ケイエイテキ</t>
    </rPh>
    <rPh sb="130" eb="133">
      <t>ケンゼンセイ</t>
    </rPh>
    <rPh sb="134" eb="137">
      <t>コウリツセイ</t>
    </rPh>
    <rPh sb="138" eb="139">
      <t>ハカ</t>
    </rPh>
    <rPh sb="142" eb="144">
      <t>ケイエイ</t>
    </rPh>
    <rPh sb="144" eb="146">
      <t>センリャク</t>
    </rPh>
    <rPh sb="152" eb="154">
      <t>ヘイセイ</t>
    </rPh>
    <rPh sb="156" eb="159">
      <t>ネンドチュウ</t>
    </rPh>
    <rPh sb="160" eb="162">
      <t>サクテイ</t>
    </rPh>
    <rPh sb="164" eb="166">
      <t>ヨテイ</t>
    </rPh>
    <phoneticPr fontId="4"/>
  </si>
  <si>
    <r>
      <t>①収益的収支比率(%)の減少について
(要因)
・地方債償還金の増加
平成25年度と平成29年度の地方債元利償還金の比較
平成25年度：19,555千円→平成29年度：23,943千円
④企業債残高対事業規模比率(%)について
(要因)
・平成</t>
    </r>
    <r>
      <rPr>
        <sz val="10"/>
        <rFont val="ＭＳ ゴシック"/>
        <family val="3"/>
        <charset val="128"/>
      </rPr>
      <t>28年度の当該値の上昇については、熊本地震による公営企業災害復旧事業債の増加によるもの。平成29年度の減少は地方債の償還によるものである</t>
    </r>
    <r>
      <rPr>
        <sz val="10"/>
        <color theme="1"/>
        <rFont val="ＭＳ ゴシック"/>
        <family val="3"/>
        <charset val="128"/>
      </rPr>
      <t>。
⑤経費回収率(%)について
(要因)
・料金収入の増加と汚水処理費(修繕費)の減少によるもの。
⑥汚水処理原価(円)について
(要因)
・平成28年度と比較し、微減となっているが、類似団体平均値と比べて依然として高い水準となっている。汚水処理費の減少に努める必要があり、修繕費や委託料等を必要に応じて見直していく必要が考えられる。
(今後の対策)
・収益の増加を図るとともに、浄化槽の適切な維持管理・経費削減に努め、必要に応じて料金の見直しを図る必要がある。また、繰入金についても減少していくよう、努力する必要がある。</t>
    </r>
    <rPh sb="1" eb="4">
      <t>シュウエキテキ</t>
    </rPh>
    <rPh sb="4" eb="6">
      <t>シュウシ</t>
    </rPh>
    <rPh sb="6" eb="8">
      <t>ヒリツ</t>
    </rPh>
    <rPh sb="12" eb="14">
      <t>ゲンショウ</t>
    </rPh>
    <rPh sb="20" eb="22">
      <t>ヨウイン</t>
    </rPh>
    <rPh sb="25" eb="28">
      <t>チホウサイ</t>
    </rPh>
    <rPh sb="28" eb="30">
      <t>ショウカン</t>
    </rPh>
    <rPh sb="30" eb="31">
      <t>キン</t>
    </rPh>
    <rPh sb="32" eb="34">
      <t>ゾウカ</t>
    </rPh>
    <rPh sb="35" eb="37">
      <t>ヘイセイ</t>
    </rPh>
    <rPh sb="39" eb="41">
      <t>ネンド</t>
    </rPh>
    <rPh sb="42" eb="44">
      <t>ヘイセイ</t>
    </rPh>
    <rPh sb="46" eb="48">
      <t>ネンド</t>
    </rPh>
    <rPh sb="49" eb="52">
      <t>チホウサイ</t>
    </rPh>
    <rPh sb="52" eb="54">
      <t>ガンリ</t>
    </rPh>
    <rPh sb="54" eb="57">
      <t>ショウカンキン</t>
    </rPh>
    <rPh sb="58" eb="60">
      <t>ヒカク</t>
    </rPh>
    <rPh sb="61" eb="63">
      <t>ヘイセイ</t>
    </rPh>
    <rPh sb="65" eb="67">
      <t>ネンド</t>
    </rPh>
    <rPh sb="74" eb="76">
      <t>センエン</t>
    </rPh>
    <rPh sb="77" eb="79">
      <t>ヘイセイ</t>
    </rPh>
    <rPh sb="81" eb="83">
      <t>ネンド</t>
    </rPh>
    <rPh sb="90" eb="92">
      <t>センエン</t>
    </rPh>
    <rPh sb="95" eb="97">
      <t>キギョウ</t>
    </rPh>
    <rPh sb="97" eb="98">
      <t>サイ</t>
    </rPh>
    <rPh sb="98" eb="100">
      <t>ザンダカ</t>
    </rPh>
    <rPh sb="100" eb="101">
      <t>タイ</t>
    </rPh>
    <rPh sb="101" eb="103">
      <t>ジギョウ</t>
    </rPh>
    <rPh sb="103" eb="105">
      <t>キボ</t>
    </rPh>
    <rPh sb="105" eb="107">
      <t>ヒリツ</t>
    </rPh>
    <rPh sb="116" eb="118">
      <t>ヨウイン</t>
    </rPh>
    <rPh sb="140" eb="142">
      <t>クマモト</t>
    </rPh>
    <rPh sb="142" eb="144">
      <t>ジシン</t>
    </rPh>
    <rPh sb="147" eb="149">
      <t>コウエイ</t>
    </rPh>
    <rPh sb="149" eb="151">
      <t>キギョウ</t>
    </rPh>
    <rPh sb="151" eb="153">
      <t>サイガイ</t>
    </rPh>
    <rPh sb="153" eb="155">
      <t>フッキュウ</t>
    </rPh>
    <rPh sb="155" eb="158">
      <t>ジギョウサイ</t>
    </rPh>
    <rPh sb="159" eb="161">
      <t>ゾウカ</t>
    </rPh>
    <rPh sb="177" eb="180">
      <t>チホウサイ</t>
    </rPh>
    <rPh sb="181" eb="183">
      <t>ショウカン</t>
    </rPh>
    <rPh sb="195" eb="197">
      <t>ケイヒ</t>
    </rPh>
    <rPh sb="197" eb="199">
      <t>カイシュウ</t>
    </rPh>
    <rPh sb="199" eb="200">
      <t>リツ</t>
    </rPh>
    <rPh sb="209" eb="211">
      <t>ヨウイン</t>
    </rPh>
    <rPh sb="214" eb="216">
      <t>リョウキン</t>
    </rPh>
    <rPh sb="216" eb="218">
      <t>シュウニュウ</t>
    </rPh>
    <rPh sb="219" eb="221">
      <t>ゾウカ</t>
    </rPh>
    <rPh sb="222" eb="224">
      <t>オスイ</t>
    </rPh>
    <rPh sb="224" eb="226">
      <t>ショリ</t>
    </rPh>
    <rPh sb="226" eb="227">
      <t>ヒ</t>
    </rPh>
    <rPh sb="228" eb="231">
      <t>シュウゼンヒ</t>
    </rPh>
    <rPh sb="233" eb="235">
      <t>ゲンショウ</t>
    </rPh>
    <rPh sb="244" eb="246">
      <t>オスイ</t>
    </rPh>
    <rPh sb="246" eb="248">
      <t>ショリ</t>
    </rPh>
    <rPh sb="248" eb="250">
      <t>ゲンカ</t>
    </rPh>
    <rPh sb="251" eb="252">
      <t>エン</t>
    </rPh>
    <rPh sb="259" eb="261">
      <t>ヨウイン</t>
    </rPh>
    <rPh sb="264" eb="266">
      <t>ヘイセイ</t>
    </rPh>
    <rPh sb="268" eb="270">
      <t>ネンド</t>
    </rPh>
    <rPh sb="271" eb="273">
      <t>ヒカク</t>
    </rPh>
    <rPh sb="275" eb="277">
      <t>ビゲン</t>
    </rPh>
    <rPh sb="285" eb="287">
      <t>ルイジ</t>
    </rPh>
    <rPh sb="287" eb="289">
      <t>ダンタイ</t>
    </rPh>
    <rPh sb="289" eb="292">
      <t>ヘイキンチ</t>
    </rPh>
    <rPh sb="293" eb="294">
      <t>クラ</t>
    </rPh>
    <rPh sb="296" eb="298">
      <t>イゼン</t>
    </rPh>
    <rPh sb="301" eb="302">
      <t>タカ</t>
    </rPh>
    <rPh sb="303" eb="305">
      <t>スイジュン</t>
    </rPh>
    <rPh sb="312" eb="314">
      <t>オスイ</t>
    </rPh>
    <rPh sb="314" eb="316">
      <t>ショリ</t>
    </rPh>
    <rPh sb="316" eb="317">
      <t>ヒ</t>
    </rPh>
    <rPh sb="318" eb="320">
      <t>ゲンショウ</t>
    </rPh>
    <rPh sb="321" eb="322">
      <t>ツト</t>
    </rPh>
    <rPh sb="324" eb="326">
      <t>ヒツヨウ</t>
    </rPh>
    <rPh sb="330" eb="333">
      <t>シュウゼンヒ</t>
    </rPh>
    <rPh sb="334" eb="337">
      <t>イタクリョウ</t>
    </rPh>
    <rPh sb="337" eb="338">
      <t>ナド</t>
    </rPh>
    <rPh sb="339" eb="341">
      <t>ヒツヨウ</t>
    </rPh>
    <rPh sb="342" eb="343">
      <t>オウ</t>
    </rPh>
    <rPh sb="345" eb="347">
      <t>ミナオ</t>
    </rPh>
    <rPh sb="351" eb="353">
      <t>ヒツヨウ</t>
    </rPh>
    <rPh sb="354" eb="355">
      <t>カンガ</t>
    </rPh>
    <rPh sb="363" eb="365">
      <t>コンゴ</t>
    </rPh>
    <rPh sb="366" eb="368">
      <t>タイサク</t>
    </rPh>
    <rPh sb="374" eb="376">
      <t>ゾウカ</t>
    </rPh>
    <rPh sb="377" eb="378">
      <t>ハカ</t>
    </rPh>
    <rPh sb="384" eb="387">
      <t>ジョウカソウ</t>
    </rPh>
    <rPh sb="388" eb="390">
      <t>テキセツ</t>
    </rPh>
    <rPh sb="391" eb="393">
      <t>イジ</t>
    </rPh>
    <rPh sb="393" eb="395">
      <t>カンリ</t>
    </rPh>
    <rPh sb="396" eb="398">
      <t>ケイヒ</t>
    </rPh>
    <rPh sb="398" eb="400">
      <t>サクゲン</t>
    </rPh>
    <rPh sb="401" eb="402">
      <t>ツト</t>
    </rPh>
    <rPh sb="404" eb="406">
      <t>ヒツヨウ</t>
    </rPh>
    <rPh sb="407" eb="408">
      <t>オウ</t>
    </rPh>
    <rPh sb="410" eb="412">
      <t>リョウキン</t>
    </rPh>
    <rPh sb="413" eb="415">
      <t>ミナオ</t>
    </rPh>
    <rPh sb="417" eb="418">
      <t>ハカ</t>
    </rPh>
    <rPh sb="419" eb="421">
      <t>ヒツヨウ</t>
    </rPh>
    <rPh sb="428" eb="430">
      <t>クリイレ</t>
    </rPh>
    <rPh sb="430" eb="431">
      <t>キン</t>
    </rPh>
    <rPh sb="436" eb="438">
      <t>ゲンショウ</t>
    </rPh>
    <rPh sb="445" eb="447">
      <t>ドリョク</t>
    </rPh>
    <rPh sb="449" eb="4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</si>
</sst>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15-4C99-B2C4-62AAD1E7CD0D}"/>
            </c:ext>
          </c:extLst>
        </c:ser>
        <c:dLbls>
          <c:showLegendKey val="0"/>
          <c:showVal val="0"/>
          <c:showCatName val="0"/>
          <c:showSerName val="0"/>
          <c:showPercent val="0"/>
          <c:showBubbleSize val="0"/>
        </c:dLbls>
        <c:gapWidth val="150"/>
        <c:axId val="216437944"/>
        <c:axId val="216438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15-4C99-B2C4-62AAD1E7CD0D}"/>
            </c:ext>
          </c:extLst>
        </c:ser>
        <c:dLbls>
          <c:showLegendKey val="0"/>
          <c:showVal val="0"/>
          <c:showCatName val="0"/>
          <c:showSerName val="0"/>
          <c:showPercent val="0"/>
          <c:showBubbleSize val="0"/>
        </c:dLbls>
        <c:marker val="1"/>
        <c:smooth val="0"/>
        <c:axId val="216437944"/>
        <c:axId val="216438728"/>
      </c:lineChart>
      <c:dateAx>
        <c:axId val="216437944"/>
        <c:scaling>
          <c:orientation val="minMax"/>
        </c:scaling>
        <c:delete val="1"/>
        <c:axPos val="b"/>
        <c:numFmt formatCode="ge" sourceLinked="1"/>
        <c:majorTickMark val="none"/>
        <c:minorTickMark val="none"/>
        <c:tickLblPos val="none"/>
        <c:crossAx val="216438728"/>
        <c:crosses val="autoZero"/>
        <c:auto val="1"/>
        <c:lblOffset val="100"/>
        <c:baseTimeUnit val="years"/>
      </c:dateAx>
      <c:valAx>
        <c:axId val="21643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643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50.08</c:v>
                </c:pt>
                <c:pt idx="1">
                  <c:v>48.65</c:v>
                </c:pt>
                <c:pt idx="2">
                  <c:v>47.89</c:v>
                </c:pt>
                <c:pt idx="3">
                  <c:v>48.47</c:v>
                </c:pt>
                <c:pt idx="4">
                  <c:v>47.92</c:v>
                </c:pt>
              </c:numCache>
            </c:numRef>
          </c:val>
          <c:extLst>
            <c:ext xmlns:c16="http://schemas.microsoft.com/office/drawing/2014/chart" uri="{C3380CC4-5D6E-409C-BE32-E72D297353CC}">
              <c16:uniqueId val="{00000000-E83D-47A8-9E59-2BAFB13A3C76}"/>
            </c:ext>
          </c:extLst>
        </c:ser>
        <c:dLbls>
          <c:showLegendKey val="0"/>
          <c:showVal val="0"/>
          <c:showCatName val="0"/>
          <c:showSerName val="0"/>
          <c:showPercent val="0"/>
          <c:showBubbleSize val="0"/>
        </c:dLbls>
        <c:gapWidth val="150"/>
        <c:axId val="221823072"/>
        <c:axId val="221823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61.55</c:v>
                </c:pt>
                <c:pt idx="4">
                  <c:v>57.22</c:v>
                </c:pt>
              </c:numCache>
            </c:numRef>
          </c:val>
          <c:smooth val="0"/>
          <c:extLst>
            <c:ext xmlns:c16="http://schemas.microsoft.com/office/drawing/2014/chart" uri="{C3380CC4-5D6E-409C-BE32-E72D297353CC}">
              <c16:uniqueId val="{00000001-E83D-47A8-9E59-2BAFB13A3C76}"/>
            </c:ext>
          </c:extLst>
        </c:ser>
        <c:dLbls>
          <c:showLegendKey val="0"/>
          <c:showVal val="0"/>
          <c:showCatName val="0"/>
          <c:showSerName val="0"/>
          <c:showPercent val="0"/>
          <c:showBubbleSize val="0"/>
        </c:dLbls>
        <c:marker val="1"/>
        <c:smooth val="0"/>
        <c:axId val="221823072"/>
        <c:axId val="221823464"/>
      </c:lineChart>
      <c:dateAx>
        <c:axId val="221823072"/>
        <c:scaling>
          <c:orientation val="minMax"/>
        </c:scaling>
        <c:delete val="1"/>
        <c:axPos val="b"/>
        <c:numFmt formatCode="ge" sourceLinked="1"/>
        <c:majorTickMark val="none"/>
        <c:minorTickMark val="none"/>
        <c:tickLblPos val="none"/>
        <c:crossAx val="221823464"/>
        <c:crosses val="autoZero"/>
        <c:auto val="1"/>
        <c:lblOffset val="100"/>
        <c:baseTimeUnit val="years"/>
      </c:dateAx>
      <c:valAx>
        <c:axId val="221823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1AA-47B1-BEE9-7F3125BF26C3}"/>
            </c:ext>
          </c:extLst>
        </c:ser>
        <c:dLbls>
          <c:showLegendKey val="0"/>
          <c:showVal val="0"/>
          <c:showCatName val="0"/>
          <c:showSerName val="0"/>
          <c:showPercent val="0"/>
          <c:showBubbleSize val="0"/>
        </c:dLbls>
        <c:gapWidth val="150"/>
        <c:axId val="219885960"/>
        <c:axId val="21988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67.489999999999995</c:v>
                </c:pt>
                <c:pt idx="4">
                  <c:v>67.290000000000006</c:v>
                </c:pt>
              </c:numCache>
            </c:numRef>
          </c:val>
          <c:smooth val="0"/>
          <c:extLst>
            <c:ext xmlns:c16="http://schemas.microsoft.com/office/drawing/2014/chart" uri="{C3380CC4-5D6E-409C-BE32-E72D297353CC}">
              <c16:uniqueId val="{00000001-61AA-47B1-BEE9-7F3125BF26C3}"/>
            </c:ext>
          </c:extLst>
        </c:ser>
        <c:dLbls>
          <c:showLegendKey val="0"/>
          <c:showVal val="0"/>
          <c:showCatName val="0"/>
          <c:showSerName val="0"/>
          <c:showPercent val="0"/>
          <c:showBubbleSize val="0"/>
        </c:dLbls>
        <c:marker val="1"/>
        <c:smooth val="0"/>
        <c:axId val="219885960"/>
        <c:axId val="219886352"/>
      </c:lineChart>
      <c:dateAx>
        <c:axId val="219885960"/>
        <c:scaling>
          <c:orientation val="minMax"/>
        </c:scaling>
        <c:delete val="1"/>
        <c:axPos val="b"/>
        <c:numFmt formatCode="ge" sourceLinked="1"/>
        <c:majorTickMark val="none"/>
        <c:minorTickMark val="none"/>
        <c:tickLblPos val="none"/>
        <c:crossAx val="219886352"/>
        <c:crosses val="autoZero"/>
        <c:auto val="1"/>
        <c:lblOffset val="100"/>
        <c:baseTimeUnit val="years"/>
      </c:dateAx>
      <c:valAx>
        <c:axId val="21988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988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85.94</c:v>
                </c:pt>
                <c:pt idx="1">
                  <c:v>86.33</c:v>
                </c:pt>
                <c:pt idx="2">
                  <c:v>80.819999999999993</c:v>
                </c:pt>
                <c:pt idx="3">
                  <c:v>84.08</c:v>
                </c:pt>
                <c:pt idx="4">
                  <c:v>81.239999999999995</c:v>
                </c:pt>
              </c:numCache>
            </c:numRef>
          </c:val>
          <c:extLst>
            <c:ext xmlns:c16="http://schemas.microsoft.com/office/drawing/2014/chart" uri="{C3380CC4-5D6E-409C-BE32-E72D297353CC}">
              <c16:uniqueId val="{00000000-5700-416F-9C25-80AA5DFD807D}"/>
            </c:ext>
          </c:extLst>
        </c:ser>
        <c:dLbls>
          <c:showLegendKey val="0"/>
          <c:showVal val="0"/>
          <c:showCatName val="0"/>
          <c:showSerName val="0"/>
          <c:showPercent val="0"/>
          <c:showBubbleSize val="0"/>
        </c:dLbls>
        <c:gapWidth val="150"/>
        <c:axId val="217780976"/>
        <c:axId val="217782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0-416F-9C25-80AA5DFD807D}"/>
            </c:ext>
          </c:extLst>
        </c:ser>
        <c:dLbls>
          <c:showLegendKey val="0"/>
          <c:showVal val="0"/>
          <c:showCatName val="0"/>
          <c:showSerName val="0"/>
          <c:showPercent val="0"/>
          <c:showBubbleSize val="0"/>
        </c:dLbls>
        <c:marker val="1"/>
        <c:smooth val="0"/>
        <c:axId val="217780976"/>
        <c:axId val="217782936"/>
      </c:lineChart>
      <c:dateAx>
        <c:axId val="217780976"/>
        <c:scaling>
          <c:orientation val="minMax"/>
        </c:scaling>
        <c:delete val="1"/>
        <c:axPos val="b"/>
        <c:numFmt formatCode="ge" sourceLinked="1"/>
        <c:majorTickMark val="none"/>
        <c:minorTickMark val="none"/>
        <c:tickLblPos val="none"/>
        <c:crossAx val="217782936"/>
        <c:crosses val="autoZero"/>
        <c:auto val="1"/>
        <c:lblOffset val="100"/>
        <c:baseTimeUnit val="years"/>
      </c:dateAx>
      <c:valAx>
        <c:axId val="217782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8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BC-4877-8DC9-5A564DC47F93}"/>
            </c:ext>
          </c:extLst>
        </c:ser>
        <c:dLbls>
          <c:showLegendKey val="0"/>
          <c:showVal val="0"/>
          <c:showCatName val="0"/>
          <c:showSerName val="0"/>
          <c:showPercent val="0"/>
          <c:showBubbleSize val="0"/>
        </c:dLbls>
        <c:gapWidth val="150"/>
        <c:axId val="217783328"/>
        <c:axId val="21778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BC-4877-8DC9-5A564DC47F93}"/>
            </c:ext>
          </c:extLst>
        </c:ser>
        <c:dLbls>
          <c:showLegendKey val="0"/>
          <c:showVal val="0"/>
          <c:showCatName val="0"/>
          <c:showSerName val="0"/>
          <c:showPercent val="0"/>
          <c:showBubbleSize val="0"/>
        </c:dLbls>
        <c:marker val="1"/>
        <c:smooth val="0"/>
        <c:axId val="217783328"/>
        <c:axId val="217782152"/>
      </c:lineChart>
      <c:dateAx>
        <c:axId val="217783328"/>
        <c:scaling>
          <c:orientation val="minMax"/>
        </c:scaling>
        <c:delete val="1"/>
        <c:axPos val="b"/>
        <c:numFmt formatCode="ge" sourceLinked="1"/>
        <c:majorTickMark val="none"/>
        <c:minorTickMark val="none"/>
        <c:tickLblPos val="none"/>
        <c:crossAx val="217782152"/>
        <c:crosses val="autoZero"/>
        <c:auto val="1"/>
        <c:lblOffset val="100"/>
        <c:baseTimeUnit val="years"/>
      </c:dateAx>
      <c:valAx>
        <c:axId val="21778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87-4E3B-964D-A12A83A364FE}"/>
            </c:ext>
          </c:extLst>
        </c:ser>
        <c:dLbls>
          <c:showLegendKey val="0"/>
          <c:showVal val="0"/>
          <c:showCatName val="0"/>
          <c:showSerName val="0"/>
          <c:showPercent val="0"/>
          <c:showBubbleSize val="0"/>
        </c:dLbls>
        <c:gapWidth val="150"/>
        <c:axId val="217784504"/>
        <c:axId val="220203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87-4E3B-964D-A12A83A364FE}"/>
            </c:ext>
          </c:extLst>
        </c:ser>
        <c:dLbls>
          <c:showLegendKey val="0"/>
          <c:showVal val="0"/>
          <c:showCatName val="0"/>
          <c:showSerName val="0"/>
          <c:showPercent val="0"/>
          <c:showBubbleSize val="0"/>
        </c:dLbls>
        <c:marker val="1"/>
        <c:smooth val="0"/>
        <c:axId val="217784504"/>
        <c:axId val="220203896"/>
      </c:lineChart>
      <c:dateAx>
        <c:axId val="217784504"/>
        <c:scaling>
          <c:orientation val="minMax"/>
        </c:scaling>
        <c:delete val="1"/>
        <c:axPos val="b"/>
        <c:numFmt formatCode="ge" sourceLinked="1"/>
        <c:majorTickMark val="none"/>
        <c:minorTickMark val="none"/>
        <c:tickLblPos val="none"/>
        <c:crossAx val="220203896"/>
        <c:crosses val="autoZero"/>
        <c:auto val="1"/>
        <c:lblOffset val="100"/>
        <c:baseTimeUnit val="years"/>
      </c:dateAx>
      <c:valAx>
        <c:axId val="22020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84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AA-4825-96DE-70B164DBA085}"/>
            </c:ext>
          </c:extLst>
        </c:ser>
        <c:dLbls>
          <c:showLegendKey val="0"/>
          <c:showVal val="0"/>
          <c:showCatName val="0"/>
          <c:showSerName val="0"/>
          <c:showPercent val="0"/>
          <c:showBubbleSize val="0"/>
        </c:dLbls>
        <c:gapWidth val="150"/>
        <c:axId val="166758792"/>
        <c:axId val="21810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AA-4825-96DE-70B164DBA085}"/>
            </c:ext>
          </c:extLst>
        </c:ser>
        <c:dLbls>
          <c:showLegendKey val="0"/>
          <c:showVal val="0"/>
          <c:showCatName val="0"/>
          <c:showSerName val="0"/>
          <c:showPercent val="0"/>
          <c:showBubbleSize val="0"/>
        </c:dLbls>
        <c:marker val="1"/>
        <c:smooth val="0"/>
        <c:axId val="166758792"/>
        <c:axId val="218102440"/>
      </c:lineChart>
      <c:dateAx>
        <c:axId val="166758792"/>
        <c:scaling>
          <c:orientation val="minMax"/>
        </c:scaling>
        <c:delete val="1"/>
        <c:axPos val="b"/>
        <c:numFmt formatCode="ge" sourceLinked="1"/>
        <c:majorTickMark val="none"/>
        <c:minorTickMark val="none"/>
        <c:tickLblPos val="none"/>
        <c:crossAx val="218102440"/>
        <c:crosses val="autoZero"/>
        <c:auto val="1"/>
        <c:lblOffset val="100"/>
        <c:baseTimeUnit val="years"/>
      </c:dateAx>
      <c:valAx>
        <c:axId val="21810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75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E4-43D9-9422-B574FB57A460}"/>
            </c:ext>
          </c:extLst>
        </c:ser>
        <c:dLbls>
          <c:showLegendKey val="0"/>
          <c:showVal val="0"/>
          <c:showCatName val="0"/>
          <c:showSerName val="0"/>
          <c:showPercent val="0"/>
          <c:showBubbleSize val="0"/>
        </c:dLbls>
        <c:gapWidth val="150"/>
        <c:axId val="222226336"/>
        <c:axId val="22222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E4-43D9-9422-B574FB57A460}"/>
            </c:ext>
          </c:extLst>
        </c:ser>
        <c:dLbls>
          <c:showLegendKey val="0"/>
          <c:showVal val="0"/>
          <c:showCatName val="0"/>
          <c:showSerName val="0"/>
          <c:showPercent val="0"/>
          <c:showBubbleSize val="0"/>
        </c:dLbls>
        <c:marker val="1"/>
        <c:smooth val="0"/>
        <c:axId val="222226336"/>
        <c:axId val="222226728"/>
      </c:lineChart>
      <c:dateAx>
        <c:axId val="222226336"/>
        <c:scaling>
          <c:orientation val="minMax"/>
        </c:scaling>
        <c:delete val="1"/>
        <c:axPos val="b"/>
        <c:numFmt formatCode="ge" sourceLinked="1"/>
        <c:majorTickMark val="none"/>
        <c:minorTickMark val="none"/>
        <c:tickLblPos val="none"/>
        <c:crossAx val="222226728"/>
        <c:crosses val="autoZero"/>
        <c:auto val="1"/>
        <c:lblOffset val="100"/>
        <c:baseTimeUnit val="years"/>
      </c:dateAx>
      <c:valAx>
        <c:axId val="22222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2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219.28</c:v>
                </c:pt>
                <c:pt idx="1">
                  <c:v>183.94</c:v>
                </c:pt>
                <c:pt idx="2">
                  <c:v>180.55</c:v>
                </c:pt>
                <c:pt idx="3">
                  <c:v>416.67</c:v>
                </c:pt>
                <c:pt idx="4">
                  <c:v>397.45</c:v>
                </c:pt>
              </c:numCache>
            </c:numRef>
          </c:val>
          <c:extLst>
            <c:ext xmlns:c16="http://schemas.microsoft.com/office/drawing/2014/chart" uri="{C3380CC4-5D6E-409C-BE32-E72D297353CC}">
              <c16:uniqueId val="{00000000-0F12-435B-A24E-9B537A4976FD}"/>
            </c:ext>
          </c:extLst>
        </c:ser>
        <c:dLbls>
          <c:showLegendKey val="0"/>
          <c:showVal val="0"/>
          <c:showCatName val="0"/>
          <c:showSerName val="0"/>
          <c:showPercent val="0"/>
          <c:showBubbleSize val="0"/>
        </c:dLbls>
        <c:gapWidth val="150"/>
        <c:axId val="222227904"/>
        <c:axId val="22222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413.5</c:v>
                </c:pt>
                <c:pt idx="4">
                  <c:v>407.42</c:v>
                </c:pt>
              </c:numCache>
            </c:numRef>
          </c:val>
          <c:smooth val="0"/>
          <c:extLst>
            <c:ext xmlns:c16="http://schemas.microsoft.com/office/drawing/2014/chart" uri="{C3380CC4-5D6E-409C-BE32-E72D297353CC}">
              <c16:uniqueId val="{00000001-0F12-435B-A24E-9B537A4976FD}"/>
            </c:ext>
          </c:extLst>
        </c:ser>
        <c:dLbls>
          <c:showLegendKey val="0"/>
          <c:showVal val="0"/>
          <c:showCatName val="0"/>
          <c:showSerName val="0"/>
          <c:showPercent val="0"/>
          <c:showBubbleSize val="0"/>
        </c:dLbls>
        <c:marker val="1"/>
        <c:smooth val="0"/>
        <c:axId val="222227904"/>
        <c:axId val="222228296"/>
      </c:lineChart>
      <c:dateAx>
        <c:axId val="222227904"/>
        <c:scaling>
          <c:orientation val="minMax"/>
        </c:scaling>
        <c:delete val="1"/>
        <c:axPos val="b"/>
        <c:numFmt formatCode="ge" sourceLinked="1"/>
        <c:majorTickMark val="none"/>
        <c:minorTickMark val="none"/>
        <c:tickLblPos val="none"/>
        <c:crossAx val="222228296"/>
        <c:crosses val="autoZero"/>
        <c:auto val="1"/>
        <c:lblOffset val="100"/>
        <c:baseTimeUnit val="years"/>
      </c:dateAx>
      <c:valAx>
        <c:axId val="22222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22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54.96</c:v>
                </c:pt>
                <c:pt idx="1">
                  <c:v>55.98</c:v>
                </c:pt>
                <c:pt idx="2">
                  <c:v>56.01</c:v>
                </c:pt>
                <c:pt idx="3">
                  <c:v>53.55</c:v>
                </c:pt>
                <c:pt idx="4">
                  <c:v>54.97</c:v>
                </c:pt>
              </c:numCache>
            </c:numRef>
          </c:val>
          <c:extLst>
            <c:ext xmlns:c16="http://schemas.microsoft.com/office/drawing/2014/chart" uri="{C3380CC4-5D6E-409C-BE32-E72D297353CC}">
              <c16:uniqueId val="{00000000-338D-4686-972F-4D5731508CE4}"/>
            </c:ext>
          </c:extLst>
        </c:ser>
        <c:dLbls>
          <c:showLegendKey val="0"/>
          <c:showVal val="0"/>
          <c:showCatName val="0"/>
          <c:showSerName val="0"/>
          <c:showPercent val="0"/>
          <c:showBubbleSize val="0"/>
        </c:dLbls>
        <c:gapWidth val="150"/>
        <c:axId val="221820328"/>
        <c:axId val="22182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55.84</c:v>
                </c:pt>
                <c:pt idx="4">
                  <c:v>57.08</c:v>
                </c:pt>
              </c:numCache>
            </c:numRef>
          </c:val>
          <c:smooth val="0"/>
          <c:extLst>
            <c:ext xmlns:c16="http://schemas.microsoft.com/office/drawing/2014/chart" uri="{C3380CC4-5D6E-409C-BE32-E72D297353CC}">
              <c16:uniqueId val="{00000001-338D-4686-972F-4D5731508CE4}"/>
            </c:ext>
          </c:extLst>
        </c:ser>
        <c:dLbls>
          <c:showLegendKey val="0"/>
          <c:showVal val="0"/>
          <c:showCatName val="0"/>
          <c:showSerName val="0"/>
          <c:showPercent val="0"/>
          <c:showBubbleSize val="0"/>
        </c:dLbls>
        <c:marker val="1"/>
        <c:smooth val="0"/>
        <c:axId val="221820328"/>
        <c:axId val="221820720"/>
      </c:lineChart>
      <c:dateAx>
        <c:axId val="221820328"/>
        <c:scaling>
          <c:orientation val="minMax"/>
        </c:scaling>
        <c:delete val="1"/>
        <c:axPos val="b"/>
        <c:numFmt formatCode="ge" sourceLinked="1"/>
        <c:majorTickMark val="none"/>
        <c:minorTickMark val="none"/>
        <c:tickLblPos val="none"/>
        <c:crossAx val="221820720"/>
        <c:crosses val="autoZero"/>
        <c:auto val="1"/>
        <c:lblOffset val="100"/>
        <c:baseTimeUnit val="years"/>
      </c:dateAx>
      <c:valAx>
        <c:axId val="22182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2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327.44</c:v>
                </c:pt>
                <c:pt idx="1">
                  <c:v>342.76</c:v>
                </c:pt>
                <c:pt idx="2">
                  <c:v>344.6</c:v>
                </c:pt>
                <c:pt idx="3">
                  <c:v>357.25</c:v>
                </c:pt>
                <c:pt idx="4">
                  <c:v>354.67</c:v>
                </c:pt>
              </c:numCache>
            </c:numRef>
          </c:val>
          <c:extLst>
            <c:ext xmlns:c16="http://schemas.microsoft.com/office/drawing/2014/chart" uri="{C3380CC4-5D6E-409C-BE32-E72D297353CC}">
              <c16:uniqueId val="{00000000-7AD6-410E-83A3-B6067B290946}"/>
            </c:ext>
          </c:extLst>
        </c:ser>
        <c:dLbls>
          <c:showLegendKey val="0"/>
          <c:showVal val="0"/>
          <c:showCatName val="0"/>
          <c:showSerName val="0"/>
          <c:showPercent val="0"/>
          <c:showBubbleSize val="0"/>
        </c:dLbls>
        <c:gapWidth val="150"/>
        <c:axId val="220202720"/>
        <c:axId val="221821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287.57</c:v>
                </c:pt>
                <c:pt idx="4">
                  <c:v>286.86</c:v>
                </c:pt>
              </c:numCache>
            </c:numRef>
          </c:val>
          <c:smooth val="0"/>
          <c:extLst>
            <c:ext xmlns:c16="http://schemas.microsoft.com/office/drawing/2014/chart" uri="{C3380CC4-5D6E-409C-BE32-E72D297353CC}">
              <c16:uniqueId val="{00000001-7AD6-410E-83A3-B6067B290946}"/>
            </c:ext>
          </c:extLst>
        </c:ser>
        <c:dLbls>
          <c:showLegendKey val="0"/>
          <c:showVal val="0"/>
          <c:showCatName val="0"/>
          <c:showSerName val="0"/>
          <c:showPercent val="0"/>
          <c:showBubbleSize val="0"/>
        </c:dLbls>
        <c:marker val="1"/>
        <c:smooth val="0"/>
        <c:axId val="220202720"/>
        <c:axId val="221821896"/>
      </c:lineChart>
      <c:dateAx>
        <c:axId val="220202720"/>
        <c:scaling>
          <c:orientation val="minMax"/>
        </c:scaling>
        <c:delete val="1"/>
        <c:axPos val="b"/>
        <c:numFmt formatCode="ge" sourceLinked="1"/>
        <c:majorTickMark val="none"/>
        <c:minorTickMark val="none"/>
        <c:tickLblPos val="none"/>
        <c:crossAx val="221821896"/>
        <c:crosses val="autoZero"/>
        <c:auto val="1"/>
        <c:lblOffset val="100"/>
        <c:baseTimeUnit val="years"/>
      </c:dateAx>
      <c:valAx>
        <c:axId val="22182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2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D1" zoomScale="6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熊本県　美里町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非設置</v>
      </c>
      <c r="AE8" s="72"/>
      <c r="AF8" s="72"/>
      <c r="AG8" s="72"/>
      <c r="AH8" s="72"/>
      <c r="AI8" s="72"/>
      <c r="AJ8" s="72"/>
      <c r="AK8" s="3"/>
      <c r="AL8" s="66">
        <f>データ!S6</f>
        <v>10360</v>
      </c>
      <c r="AM8" s="66"/>
      <c r="AN8" s="66"/>
      <c r="AO8" s="66"/>
      <c r="AP8" s="66"/>
      <c r="AQ8" s="66"/>
      <c r="AR8" s="66"/>
      <c r="AS8" s="66"/>
      <c r="AT8" s="65">
        <f>データ!T6</f>
        <v>144</v>
      </c>
      <c r="AU8" s="65"/>
      <c r="AV8" s="65"/>
      <c r="AW8" s="65"/>
      <c r="AX8" s="65"/>
      <c r="AY8" s="65"/>
      <c r="AZ8" s="65"/>
      <c r="BA8" s="65"/>
      <c r="BB8" s="65">
        <f>データ!U6</f>
        <v>71.94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46.77</v>
      </c>
      <c r="Q10" s="65"/>
      <c r="R10" s="65"/>
      <c r="S10" s="65"/>
      <c r="T10" s="65"/>
      <c r="U10" s="65"/>
      <c r="V10" s="65"/>
      <c r="W10" s="65">
        <f>データ!Q6</f>
        <v>100</v>
      </c>
      <c r="X10" s="65"/>
      <c r="Y10" s="65"/>
      <c r="Z10" s="65"/>
      <c r="AA10" s="65"/>
      <c r="AB10" s="65"/>
      <c r="AC10" s="65"/>
      <c r="AD10" s="66">
        <f>データ!R6</f>
        <v>3605</v>
      </c>
      <c r="AE10" s="66"/>
      <c r="AF10" s="66"/>
      <c r="AG10" s="66"/>
      <c r="AH10" s="66"/>
      <c r="AI10" s="66"/>
      <c r="AJ10" s="66"/>
      <c r="AK10" s="2"/>
      <c r="AL10" s="66">
        <f>データ!V6</f>
        <v>4781</v>
      </c>
      <c r="AM10" s="66"/>
      <c r="AN10" s="66"/>
      <c r="AO10" s="66"/>
      <c r="AP10" s="66"/>
      <c r="AQ10" s="66"/>
      <c r="AR10" s="66"/>
      <c r="AS10" s="66"/>
      <c r="AT10" s="65">
        <f>データ!W6</f>
        <v>93.55</v>
      </c>
      <c r="AU10" s="65"/>
      <c r="AV10" s="65"/>
      <c r="AW10" s="65"/>
      <c r="AX10" s="65"/>
      <c r="AY10" s="65"/>
      <c r="AZ10" s="65"/>
      <c r="BA10" s="65"/>
      <c r="BB10" s="65">
        <f>データ!X6</f>
        <v>51.11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iECsDUAf645pfJ913HXInG6mz20f0VgJWtxZ6tS5m4+8yZzWM/P6Zg4nr4QUt+yoNsawENsMO2BiZXYSu8UG+w==" saltValue="hvLsMzT5lTaDr2FU8oufC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433489</v>
      </c>
      <c r="D6" s="32">
        <f t="shared" si="3"/>
        <v>47</v>
      </c>
      <c r="E6" s="32">
        <f t="shared" si="3"/>
        <v>18</v>
      </c>
      <c r="F6" s="32">
        <f t="shared" si="3"/>
        <v>0</v>
      </c>
      <c r="G6" s="32">
        <f t="shared" si="3"/>
        <v>0</v>
      </c>
      <c r="H6" s="32" t="str">
        <f t="shared" si="3"/>
        <v>熊本県　美里町</v>
      </c>
      <c r="I6" s="32" t="str">
        <f t="shared" si="3"/>
        <v>法非適用</v>
      </c>
      <c r="J6" s="32" t="str">
        <f t="shared" si="3"/>
        <v>下水道事業</v>
      </c>
      <c r="K6" s="32" t="str">
        <f t="shared" si="3"/>
        <v>特定地域生活排水処理</v>
      </c>
      <c r="L6" s="32" t="str">
        <f t="shared" si="3"/>
        <v>K3</v>
      </c>
      <c r="M6" s="32" t="str">
        <f t="shared" si="3"/>
        <v>非設置</v>
      </c>
      <c r="N6" s="33" t="str">
        <f t="shared" si="3"/>
        <v>-</v>
      </c>
      <c r="O6" s="33" t="str">
        <f t="shared" si="3"/>
        <v>該当数値なし</v>
      </c>
      <c r="P6" s="33">
        <f t="shared" si="3"/>
        <v>46.77</v>
      </c>
      <c r="Q6" s="33">
        <f t="shared" si="3"/>
        <v>100</v>
      </c>
      <c r="R6" s="33">
        <f t="shared" si="3"/>
        <v>3605</v>
      </c>
      <c r="S6" s="33">
        <f t="shared" si="3"/>
        <v>10360</v>
      </c>
      <c r="T6" s="33">
        <f t="shared" si="3"/>
        <v>144</v>
      </c>
      <c r="U6" s="33">
        <f t="shared" si="3"/>
        <v>71.94</v>
      </c>
      <c r="V6" s="33">
        <f t="shared" si="3"/>
        <v>4781</v>
      </c>
      <c r="W6" s="33">
        <f t="shared" si="3"/>
        <v>93.55</v>
      </c>
      <c r="X6" s="33">
        <f t="shared" si="3"/>
        <v>51.11</v>
      </c>
      <c r="Y6" s="34">
        <f>IF(Y7="",NA(),Y7)</f>
        <v>85.94</v>
      </c>
      <c r="Z6" s="34">
        <f t="shared" ref="Z6:AH6" si="4">IF(Z7="",NA(),Z7)</f>
        <v>86.33</v>
      </c>
      <c r="AA6" s="34">
        <f t="shared" si="4"/>
        <v>80.819999999999993</v>
      </c>
      <c r="AB6" s="34">
        <f t="shared" si="4"/>
        <v>84.08</v>
      </c>
      <c r="AC6" s="34">
        <f t="shared" si="4"/>
        <v>81.239999999999995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219.28</v>
      </c>
      <c r="BG6" s="34">
        <f t="shared" ref="BG6:BO6" si="7">IF(BG7="",NA(),BG7)</f>
        <v>183.94</v>
      </c>
      <c r="BH6" s="34">
        <f t="shared" si="7"/>
        <v>180.55</v>
      </c>
      <c r="BI6" s="34">
        <f t="shared" si="7"/>
        <v>416.67</v>
      </c>
      <c r="BJ6" s="34">
        <f t="shared" si="7"/>
        <v>397.45</v>
      </c>
      <c r="BK6" s="34">
        <f t="shared" si="7"/>
        <v>446.63</v>
      </c>
      <c r="BL6" s="34">
        <f t="shared" si="7"/>
        <v>416.91</v>
      </c>
      <c r="BM6" s="34">
        <f t="shared" si="7"/>
        <v>392.19</v>
      </c>
      <c r="BN6" s="34">
        <f t="shared" si="7"/>
        <v>413.5</v>
      </c>
      <c r="BO6" s="34">
        <f t="shared" si="7"/>
        <v>407.42</v>
      </c>
      <c r="BP6" s="33" t="str">
        <f>IF(BP7="","",IF(BP7="-","【-】","【"&amp;SUBSTITUTE(TEXT(BP7,"#,##0.00"),"-","△")&amp;"】"))</f>
        <v>【329.28】</v>
      </c>
      <c r="BQ6" s="34">
        <f>IF(BQ7="",NA(),BQ7)</f>
        <v>54.96</v>
      </c>
      <c r="BR6" s="34">
        <f t="shared" ref="BR6:BZ6" si="8">IF(BR7="",NA(),BR7)</f>
        <v>55.98</v>
      </c>
      <c r="BS6" s="34">
        <f t="shared" si="8"/>
        <v>56.01</v>
      </c>
      <c r="BT6" s="34">
        <f t="shared" si="8"/>
        <v>53.55</v>
      </c>
      <c r="BU6" s="34">
        <f t="shared" si="8"/>
        <v>54.97</v>
      </c>
      <c r="BV6" s="34">
        <f t="shared" si="8"/>
        <v>58.53</v>
      </c>
      <c r="BW6" s="34">
        <f t="shared" si="8"/>
        <v>57.93</v>
      </c>
      <c r="BX6" s="34">
        <f t="shared" si="8"/>
        <v>57.03</v>
      </c>
      <c r="BY6" s="34">
        <f t="shared" si="8"/>
        <v>55.84</v>
      </c>
      <c r="BZ6" s="34">
        <f t="shared" si="8"/>
        <v>57.08</v>
      </c>
      <c r="CA6" s="33" t="str">
        <f>IF(CA7="","",IF(CA7="-","【-】","【"&amp;SUBSTITUTE(TEXT(CA7,"#,##0.00"),"-","△")&amp;"】"))</f>
        <v>【60.55】</v>
      </c>
      <c r="CB6" s="34">
        <f>IF(CB7="",NA(),CB7)</f>
        <v>327.44</v>
      </c>
      <c r="CC6" s="34">
        <f t="shared" ref="CC6:CK6" si="9">IF(CC7="",NA(),CC7)</f>
        <v>342.76</v>
      </c>
      <c r="CD6" s="34">
        <f t="shared" si="9"/>
        <v>344.6</v>
      </c>
      <c r="CE6" s="34">
        <f t="shared" si="9"/>
        <v>357.25</v>
      </c>
      <c r="CF6" s="34">
        <f t="shared" si="9"/>
        <v>354.67</v>
      </c>
      <c r="CG6" s="34">
        <f t="shared" si="9"/>
        <v>266.57</v>
      </c>
      <c r="CH6" s="34">
        <f t="shared" si="9"/>
        <v>276.93</v>
      </c>
      <c r="CI6" s="34">
        <f t="shared" si="9"/>
        <v>283.73</v>
      </c>
      <c r="CJ6" s="34">
        <f t="shared" si="9"/>
        <v>287.57</v>
      </c>
      <c r="CK6" s="34">
        <f t="shared" si="9"/>
        <v>286.86</v>
      </c>
      <c r="CL6" s="33" t="str">
        <f>IF(CL7="","",IF(CL7="-","【-】","【"&amp;SUBSTITUTE(TEXT(CL7,"#,##0.00"),"-","△")&amp;"】"))</f>
        <v>【269.12】</v>
      </c>
      <c r="CM6" s="34">
        <f>IF(CM7="",NA(),CM7)</f>
        <v>50.08</v>
      </c>
      <c r="CN6" s="34">
        <f t="shared" ref="CN6:CV6" si="10">IF(CN7="",NA(),CN7)</f>
        <v>48.65</v>
      </c>
      <c r="CO6" s="34">
        <f t="shared" si="10"/>
        <v>47.89</v>
      </c>
      <c r="CP6" s="34">
        <f t="shared" si="10"/>
        <v>48.47</v>
      </c>
      <c r="CQ6" s="34">
        <f t="shared" si="10"/>
        <v>47.92</v>
      </c>
      <c r="CR6" s="34">
        <f t="shared" si="10"/>
        <v>58.06</v>
      </c>
      <c r="CS6" s="34">
        <f t="shared" si="10"/>
        <v>59.08</v>
      </c>
      <c r="CT6" s="34">
        <f t="shared" si="10"/>
        <v>58.25</v>
      </c>
      <c r="CU6" s="34">
        <f t="shared" si="10"/>
        <v>61.55</v>
      </c>
      <c r="CV6" s="34">
        <f t="shared" si="10"/>
        <v>57.22</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67.489999999999995</v>
      </c>
      <c r="DG6" s="34">
        <f t="shared" si="11"/>
        <v>67.290000000000006</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433489</v>
      </c>
      <c r="D7" s="36">
        <v>47</v>
      </c>
      <c r="E7" s="36">
        <v>18</v>
      </c>
      <c r="F7" s="36">
        <v>0</v>
      </c>
      <c r="G7" s="36">
        <v>0</v>
      </c>
      <c r="H7" s="36" t="s">
        <v>110</v>
      </c>
      <c r="I7" s="36" t="s">
        <v>111</v>
      </c>
      <c r="J7" s="36" t="s">
        <v>112</v>
      </c>
      <c r="K7" s="36" t="s">
        <v>113</v>
      </c>
      <c r="L7" s="36" t="s">
        <v>114</v>
      </c>
      <c r="M7" s="36" t="s">
        <v>115</v>
      </c>
      <c r="N7" s="37" t="s">
        <v>116</v>
      </c>
      <c r="O7" s="37" t="s">
        <v>117</v>
      </c>
      <c r="P7" s="37">
        <v>46.77</v>
      </c>
      <c r="Q7" s="37">
        <v>100</v>
      </c>
      <c r="R7" s="37">
        <v>3605</v>
      </c>
      <c r="S7" s="37">
        <v>10360</v>
      </c>
      <c r="T7" s="37">
        <v>144</v>
      </c>
      <c r="U7" s="37">
        <v>71.94</v>
      </c>
      <c r="V7" s="37">
        <v>4781</v>
      </c>
      <c r="W7" s="37">
        <v>93.55</v>
      </c>
      <c r="X7" s="37">
        <v>51.11</v>
      </c>
      <c r="Y7" s="37">
        <v>85.94</v>
      </c>
      <c r="Z7" s="37">
        <v>86.33</v>
      </c>
      <c r="AA7" s="37">
        <v>80.819999999999993</v>
      </c>
      <c r="AB7" s="37">
        <v>84.08</v>
      </c>
      <c r="AC7" s="37">
        <v>81.239999999999995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219.28</v>
      </c>
      <c r="BG7" s="37">
        <v>183.94</v>
      </c>
      <c r="BH7" s="37">
        <v>180.55</v>
      </c>
      <c r="BI7" s="37">
        <v>416.67</v>
      </c>
      <c r="BJ7" s="37">
        <v>397.45</v>
      </c>
      <c r="BK7" s="37">
        <v>446.63</v>
      </c>
      <c r="BL7" s="37">
        <v>416.91</v>
      </c>
      <c r="BM7" s="37">
        <v>392.19</v>
      </c>
      <c r="BN7" s="37">
        <v>413.5</v>
      </c>
      <c r="BO7" s="37">
        <v>407.42</v>
      </c>
      <c r="BP7" s="37">
        <v>329.28</v>
      </c>
      <c r="BQ7" s="37">
        <v>54.96</v>
      </c>
      <c r="BR7" s="37">
        <v>55.98</v>
      </c>
      <c r="BS7" s="37">
        <v>56.01</v>
      </c>
      <c r="BT7" s="37">
        <v>53.55</v>
      </c>
      <c r="BU7" s="37">
        <v>54.97</v>
      </c>
      <c r="BV7" s="37">
        <v>58.53</v>
      </c>
      <c r="BW7" s="37">
        <v>57.93</v>
      </c>
      <c r="BX7" s="37">
        <v>57.03</v>
      </c>
      <c r="BY7" s="37">
        <v>55.84</v>
      </c>
      <c r="BZ7" s="37">
        <v>57.08</v>
      </c>
      <c r="CA7" s="37">
        <v>60.55</v>
      </c>
      <c r="CB7" s="37">
        <v>327.44</v>
      </c>
      <c r="CC7" s="37">
        <v>342.76</v>
      </c>
      <c r="CD7" s="37">
        <v>344.6</v>
      </c>
      <c r="CE7" s="37">
        <v>357.25</v>
      </c>
      <c r="CF7" s="37">
        <v>354.67</v>
      </c>
      <c r="CG7" s="37">
        <v>266.57</v>
      </c>
      <c r="CH7" s="37">
        <v>276.93</v>
      </c>
      <c r="CI7" s="37">
        <v>283.73</v>
      </c>
      <c r="CJ7" s="37">
        <v>287.57</v>
      </c>
      <c r="CK7" s="37">
        <v>286.86</v>
      </c>
      <c r="CL7" s="37">
        <v>269.12</v>
      </c>
      <c r="CM7" s="37">
        <v>50.08</v>
      </c>
      <c r="CN7" s="37">
        <v>48.65</v>
      </c>
      <c r="CO7" s="37">
        <v>47.89</v>
      </c>
      <c r="CP7" s="37">
        <v>48.47</v>
      </c>
      <c r="CQ7" s="37">
        <v>47.92</v>
      </c>
      <c r="CR7" s="37">
        <v>58.06</v>
      </c>
      <c r="CS7" s="37">
        <v>59.08</v>
      </c>
      <c r="CT7" s="37">
        <v>58.25</v>
      </c>
      <c r="CU7" s="37">
        <v>61.55</v>
      </c>
      <c r="CV7" s="37">
        <v>57.22</v>
      </c>
      <c r="CW7" s="37">
        <v>59.35</v>
      </c>
      <c r="CX7" s="37">
        <v>100</v>
      </c>
      <c r="CY7" s="37">
        <v>100</v>
      </c>
      <c r="CZ7" s="37">
        <v>100</v>
      </c>
      <c r="DA7" s="37">
        <v>100</v>
      </c>
      <c r="DB7" s="37">
        <v>100</v>
      </c>
      <c r="DC7" s="37">
        <v>75.790000000000006</v>
      </c>
      <c r="DD7" s="37">
        <v>77.12</v>
      </c>
      <c r="DE7" s="37">
        <v>68.150000000000006</v>
      </c>
      <c r="DF7" s="37">
        <v>67.489999999999995</v>
      </c>
      <c r="DG7" s="37">
        <v>67.290000000000006</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前田 健一</cp:lastModifiedBy>
  <cp:lastPrinted>2020-01-15T02:54:31Z</cp:lastPrinted>
  <dcterms:created xsi:type="dcterms:W3CDTF">2018-12-03T09:41:44Z</dcterms:created>
  <dcterms:modified xsi:type="dcterms:W3CDTF">2020-01-15T02:55:31Z</dcterms:modified>
  <cp:category/>
  <cp:contentStatus>最終版</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