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\reg_common\"/>
    </mc:Choice>
  </mc:AlternateContent>
  <xr:revisionPtr revIDLastSave="0" documentId="13_ncr:1_{F1017607-8406-4C0D-8E40-ACBE2F83901F}" xr6:coauthVersionLast="47" xr6:coauthVersionMax="47" xr10:uidLastSave="{00000000-0000-0000-0000-000000000000}"/>
  <workbookProtection workbookAlgorithmName="SHA-512" workbookHashValue="PQGg76+G5RRwLwnmM4NCtnt3jX/qR53kcT8mIU6KV7xB0GWVKESgmUL1vsb45wILXP8UMYWehl57KxCaZ/2ELw==" workbookSaltValue="nGvMunuVRoMGcZ3Z16+2Gw==" workbookSpinCount="100000" lockStructure="1"/>
  <bookViews>
    <workbookView xWindow="2730" yWindow="1230" windowWidth="16575" windowHeight="14970" xr2:uid="{00000000-000D-0000-FFFF-FFFF00000000}"/>
  </bookViews>
  <sheets>
    <sheet name="入力シート" sheetId="7" r:id="rId1"/>
    <sheet name="技術者情報入力シート" sheetId="9" r:id="rId2"/>
    <sheet name="settings" sheetId="8" state="hidden" r:id="rId3"/>
  </sheets>
  <definedNames>
    <definedName name="_xlnm.Print_Titles" localSheetId="1">技術者情報入力シート!$6:$6</definedName>
    <definedName name="_xlnm.Print_Titles" localSheetId="0">入力シート!$1:$1</definedName>
    <definedName name="コンサル業種">settings!$A$6:$A$12</definedName>
    <definedName name="希望">入力シート!$A$206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customWorkbookViews>
    <customWorkbookView name="test" guid="{3507C3F8-0422-4E81-9529-F142BF164EC9}" includePrintSettings="0" maximized="1" xWindow="-8" yWindow="-8" windowWidth="1382" windowHeight="744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9" l="1"/>
  <c r="A8" i="9"/>
  <c r="A9" i="9"/>
  <c r="A10" i="9"/>
  <c r="A11" i="9"/>
  <c r="A12" i="9"/>
  <c r="A13" i="9"/>
  <c r="A14" i="9"/>
  <c r="A15" i="9"/>
  <c r="A16" i="9"/>
  <c r="A17" i="9"/>
  <c r="A300" i="7" s="1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84" i="7"/>
  <c r="A266" i="7"/>
  <c r="A263" i="7"/>
  <c r="A262" i="7"/>
  <c r="A261" i="7"/>
  <c r="A260" i="7"/>
  <c r="A259" i="7"/>
  <c r="A258" i="7"/>
  <c r="A257" i="7"/>
  <c r="A25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10" i="7"/>
  <c r="A209" i="7"/>
  <c r="A208" i="7"/>
  <c r="A207" i="7"/>
  <c r="A206" i="7"/>
  <c r="A179" i="7"/>
  <c r="A177" i="7"/>
  <c r="A176" i="7"/>
  <c r="A175" i="7"/>
  <c r="A161" i="7"/>
  <c r="A159" i="7"/>
  <c r="A157" i="7"/>
  <c r="A153" i="7"/>
  <c r="A151" i="7"/>
  <c r="A149" i="7"/>
  <c r="A120" i="7"/>
  <c r="A118" i="7"/>
  <c r="A87" i="7"/>
  <c r="A85" i="7"/>
  <c r="A83" i="7"/>
  <c r="A81" i="7"/>
  <c r="A79" i="7"/>
  <c r="A77" i="7"/>
  <c r="A75" i="7"/>
  <c r="A73" i="7"/>
  <c r="A71" i="7"/>
  <c r="A69" i="7"/>
  <c r="A63" i="7"/>
  <c r="A40" i="7"/>
  <c r="A38" i="7"/>
  <c r="A36" i="7"/>
  <c r="A34" i="7"/>
  <c r="A32" i="7"/>
  <c r="A30" i="7"/>
  <c r="A28" i="7"/>
  <c r="A26" i="7"/>
  <c r="A24" i="7"/>
  <c r="A22" i="7"/>
  <c r="A20" i="7"/>
  <c r="O6" i="9"/>
  <c r="O206" i="9"/>
  <c r="O205" i="9"/>
  <c r="O204" i="9"/>
  <c r="O203" i="9"/>
  <c r="O202" i="9"/>
  <c r="O201" i="9"/>
  <c r="O200" i="9"/>
  <c r="O199" i="9"/>
  <c r="O198" i="9"/>
  <c r="O197" i="9"/>
  <c r="O196" i="9"/>
  <c r="O195" i="9"/>
  <c r="O194" i="9"/>
  <c r="O193" i="9"/>
  <c r="O192" i="9"/>
  <c r="O191" i="9"/>
  <c r="O190" i="9"/>
  <c r="O189" i="9"/>
  <c r="O188" i="9"/>
  <c r="O187" i="9"/>
  <c r="O186" i="9"/>
  <c r="O185" i="9"/>
  <c r="O184" i="9"/>
  <c r="O183" i="9"/>
  <c r="O182" i="9"/>
  <c r="O181" i="9"/>
  <c r="O180" i="9"/>
  <c r="O179" i="9"/>
  <c r="O178" i="9"/>
  <c r="O177" i="9"/>
  <c r="O176" i="9"/>
  <c r="O175" i="9"/>
  <c r="O174" i="9"/>
  <c r="O173" i="9"/>
  <c r="O172" i="9"/>
  <c r="O171" i="9"/>
  <c r="O170" i="9"/>
  <c r="O169" i="9"/>
  <c r="O168" i="9"/>
  <c r="O167" i="9"/>
  <c r="O166" i="9"/>
  <c r="O165" i="9"/>
  <c r="O164" i="9"/>
  <c r="O163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O150" i="9"/>
  <c r="O149" i="9"/>
  <c r="O148" i="9"/>
  <c r="O147" i="9"/>
  <c r="O146" i="9"/>
  <c r="O145" i="9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O131" i="9"/>
  <c r="O130" i="9"/>
  <c r="O129" i="9"/>
  <c r="O128" i="9"/>
  <c r="O127" i="9"/>
  <c r="O126" i="9"/>
  <c r="O125" i="9"/>
  <c r="O124" i="9"/>
  <c r="O123" i="9"/>
  <c r="O122" i="9"/>
  <c r="O121" i="9"/>
  <c r="O120" i="9"/>
  <c r="O119" i="9"/>
  <c r="O118" i="9"/>
  <c r="O117" i="9"/>
  <c r="O116" i="9"/>
  <c r="O115" i="9"/>
  <c r="O114" i="9"/>
  <c r="O113" i="9"/>
  <c r="O112" i="9"/>
  <c r="O111" i="9"/>
  <c r="O110" i="9"/>
  <c r="O109" i="9"/>
  <c r="O108" i="9"/>
  <c r="O107" i="9"/>
  <c r="O106" i="9"/>
  <c r="O105" i="9"/>
  <c r="O104" i="9"/>
  <c r="O103" i="9"/>
  <c r="O102" i="9"/>
  <c r="O101" i="9"/>
  <c r="O100" i="9"/>
  <c r="O99" i="9"/>
  <c r="O98" i="9"/>
  <c r="O97" i="9"/>
  <c r="O96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E287" i="7" l="1"/>
  <c r="J189" i="7" l="1"/>
  <c r="J187" i="7"/>
  <c r="F6" i="9" l="1"/>
  <c r="D208" i="7" l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238" i="7" s="1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I178" i="7" l="1"/>
  <c r="U198" i="7" l="1"/>
  <c r="A2" i="8" l="1"/>
  <c r="A1" i="8"/>
  <c r="P198" i="7" l="1"/>
  <c r="L198" i="7"/>
</calcChain>
</file>

<file path=xl/sharedStrings.xml><?xml version="1.0" encoding="utf-8"?>
<sst xmlns="http://schemas.openxmlformats.org/spreadsheetml/2006/main" count="288" uniqueCount="219">
  <si>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</si>
  <si>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</si>
  <si>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</si>
  <si>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</si>
  <si>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</si>
  <si>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</si>
  <si>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</si>
  <si>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</si>
  <si>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担当者部署</t>
    <rPh sb="0" eb="3">
      <t>タントウシャ</t>
    </rPh>
    <rPh sb="3" eb="5">
      <t>ブショ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</si>
  <si>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</si>
  <si>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</si>
  <si>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</si>
  <si>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業務区分</t>
    <rPh sb="0" eb="2">
      <t>ギョウム</t>
    </rPh>
    <rPh sb="2" eb="4">
      <t>クブン</t>
    </rPh>
    <phoneticPr fontId="5"/>
  </si>
  <si>
    <t>合計</t>
    <rPh sb="0" eb="2">
      <t>ゴウケイ</t>
    </rPh>
    <phoneticPr fontId="6"/>
  </si>
  <si>
    <t>から</t>
    <phoneticPr fontId="5"/>
  </si>
  <si>
    <t>まで</t>
    <phoneticPr fontId="5"/>
  </si>
  <si>
    <t>希望</t>
    <rPh sb="0" eb="2">
      <t>キボウ</t>
    </rPh>
    <phoneticPr fontId="5"/>
  </si>
  <si>
    <t>代表者役職</t>
    <rPh sb="0" eb="3">
      <t>ダイヒョウシャ</t>
    </rPh>
    <rPh sb="3" eb="5">
      <t>ヤクショク</t>
    </rPh>
    <phoneticPr fontId="6"/>
  </si>
  <si>
    <t>都道府県から入力してください。</t>
    <rPh sb="0" eb="4">
      <t>トドウフケン</t>
    </rPh>
    <rPh sb="6" eb="8">
      <t>ニュウリョク</t>
    </rPh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</si>
  <si>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</si>
  <si>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</si>
  <si>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</si>
  <si>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担当者氏名カナ</t>
    <rPh sb="0" eb="3">
      <t>タントウシャ</t>
    </rPh>
    <rPh sb="3" eb="5">
      <t>シメイ</t>
    </rPh>
    <phoneticPr fontId="6"/>
  </si>
  <si>
    <t>担当者氏名</t>
    <rPh sb="0" eb="3">
      <t>タントウシャ</t>
    </rPh>
    <rPh sb="3" eb="5">
      <t>シメイ</t>
    </rPh>
    <phoneticPr fontId="6"/>
  </si>
  <si>
    <t>希望する業種の実績高を入力してください。</t>
    <rPh sb="7" eb="9">
      <t>ジッセキ</t>
    </rPh>
    <phoneticPr fontId="6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</si>
  <si>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</si>
  <si>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</si>
  <si>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</si>
  <si>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</si>
  <si>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入札・契約権限の委任</t>
    <rPh sb="8" eb="10">
      <t>イニン</t>
    </rPh>
    <phoneticPr fontId="5"/>
  </si>
  <si>
    <t>C.担当者情報</t>
    <rPh sb="2" eb="5">
      <t>タントウシャ</t>
    </rPh>
    <rPh sb="5" eb="7">
      <t>ジョウホウ</t>
    </rPh>
    <phoneticPr fontId="5"/>
  </si>
  <si>
    <t>D.行政書士情報</t>
    <rPh sb="2" eb="4">
      <t>ギョウセイ</t>
    </rPh>
    <rPh sb="4" eb="6">
      <t>ショシ</t>
    </rPh>
    <rPh sb="6" eb="8">
      <t>ジョウホウ</t>
    </rPh>
    <phoneticPr fontId="5"/>
  </si>
  <si>
    <t>行政書士氏名カナ</t>
    <rPh sb="0" eb="2">
      <t>ギョウセイ</t>
    </rPh>
    <rPh sb="2" eb="4">
      <t>ショシ</t>
    </rPh>
    <rPh sb="4" eb="6">
      <t>シメイ</t>
    </rPh>
    <phoneticPr fontId="6"/>
  </si>
  <si>
    <t>行政書士氏名</t>
    <rPh sb="0" eb="2">
      <t>ギョウセイ</t>
    </rPh>
    <rPh sb="2" eb="4">
      <t>ショシ</t>
    </rPh>
    <rPh sb="4" eb="6">
      <t>シメイ</t>
    </rPh>
    <phoneticPr fontId="6"/>
  </si>
  <si>
    <t>合計</t>
    <rPh sb="0" eb="2">
      <t>ゴウケイケイ</t>
    </rPh>
    <phoneticPr fontId="5"/>
  </si>
  <si>
    <t>正式名称で入力してください。個人の場合は「代表者」と入力してください。</t>
    <phoneticPr fontId="5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</si>
  <si>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5"/>
  </si>
  <si>
    <t>コンサル</t>
  </si>
  <si>
    <t>E.経営情報</t>
    <rPh sb="2" eb="4">
      <t>ケイエイ</t>
    </rPh>
    <rPh sb="4" eb="6">
      <t>ジョウホウ</t>
    </rPh>
    <phoneticPr fontId="5"/>
  </si>
  <si>
    <t>F.測量等実績高</t>
    <rPh sb="2" eb="4">
      <t>ソクリョウ</t>
    </rPh>
    <rPh sb="4" eb="5">
      <t>トウ</t>
    </rPh>
    <rPh sb="5" eb="7">
      <t>ジッセキ</t>
    </rPh>
    <rPh sb="7" eb="8">
      <t>ダカ</t>
    </rPh>
    <phoneticPr fontId="5"/>
  </si>
  <si>
    <t>登録事業名</t>
    <phoneticPr fontId="5"/>
  </si>
  <si>
    <t>測量業者</t>
    <phoneticPr fontId="5"/>
  </si>
  <si>
    <t>建築士事務所</t>
    <phoneticPr fontId="5"/>
  </si>
  <si>
    <t>建設コンサルタント</t>
    <phoneticPr fontId="5"/>
  </si>
  <si>
    <t>地質調査業者</t>
    <phoneticPr fontId="5"/>
  </si>
  <si>
    <t>補償コンサルタント</t>
    <phoneticPr fontId="5"/>
  </si>
  <si>
    <t>不動産鑑定業者</t>
    <phoneticPr fontId="5"/>
  </si>
  <si>
    <t>土地家屋調査士</t>
    <phoneticPr fontId="5"/>
  </si>
  <si>
    <t>司法書士</t>
    <phoneticPr fontId="5"/>
  </si>
  <si>
    <t>半角の数字とハイフンで入力してください。保有していない場合は、入力する必要はありません。</t>
    <phoneticPr fontId="6"/>
  </si>
  <si>
    <t>登録</t>
    <rPh sb="0" eb="2">
      <t>トウロク</t>
    </rPh>
    <phoneticPr fontId="5"/>
  </si>
  <si>
    <t>耐震診断</t>
  </si>
  <si>
    <t>地区計画及び地域計画</t>
  </si>
  <si>
    <t>道路</t>
  </si>
  <si>
    <t>下水道</t>
  </si>
  <si>
    <t>都市計画及び地方計画</t>
  </si>
  <si>
    <t>地質</t>
  </si>
  <si>
    <t>港湾及び空港</t>
  </si>
  <si>
    <t>電力土木</t>
  </si>
  <si>
    <t>鉄道</t>
  </si>
  <si>
    <t>造園</t>
  </si>
  <si>
    <t>土質及び基礎</t>
  </si>
  <si>
    <t>トンネル</t>
  </si>
  <si>
    <t>建設環境</t>
  </si>
  <si>
    <t>森林土木</t>
  </si>
  <si>
    <t>水産土木</t>
  </si>
  <si>
    <t>廃棄物</t>
  </si>
  <si>
    <t>実績</t>
    <rPh sb="0" eb="2">
      <t>ジッセキ</t>
    </rPh>
    <phoneticPr fontId="5"/>
  </si>
  <si>
    <t xml:space="preserve">測量一般 </t>
  </si>
  <si>
    <t>地図の調整</t>
  </si>
  <si>
    <t>航空測量</t>
  </si>
  <si>
    <t>建築関係建設コンサルタント業務</t>
    <phoneticPr fontId="6"/>
  </si>
  <si>
    <t>意匠</t>
  </si>
  <si>
    <t>構造</t>
  </si>
  <si>
    <t>暖冷房</t>
  </si>
  <si>
    <t>衛生</t>
  </si>
  <si>
    <t>電気</t>
  </si>
  <si>
    <t>建築積算</t>
  </si>
  <si>
    <t>機械積算</t>
  </si>
  <si>
    <t>電気積算</t>
  </si>
  <si>
    <t>調査</t>
  </si>
  <si>
    <t>土木関係建設コンサルタント業務</t>
    <phoneticPr fontId="6"/>
  </si>
  <si>
    <t>農業土木</t>
  </si>
  <si>
    <t>補償関係コンサルタント業務</t>
    <phoneticPr fontId="6"/>
  </si>
  <si>
    <t>土地調査</t>
  </si>
  <si>
    <t>土地評価</t>
  </si>
  <si>
    <t>物件</t>
  </si>
  <si>
    <t>機械工作物</t>
  </si>
  <si>
    <t>営業補償・特殊補償</t>
  </si>
  <si>
    <t>事業損失</t>
  </si>
  <si>
    <t>補償関連</t>
  </si>
  <si>
    <t>登記手続等</t>
    <phoneticPr fontId="6"/>
  </si>
  <si>
    <t>*1</t>
    <phoneticPr fontId="6"/>
  </si>
  <si>
    <t>*2</t>
    <phoneticPr fontId="6"/>
  </si>
  <si>
    <t>*3</t>
    <phoneticPr fontId="6"/>
  </si>
  <si>
    <t>測量法第55条の登録がなければ希望することはできません。</t>
    <rPh sb="0" eb="2">
      <t>ソクリョウ</t>
    </rPh>
    <rPh sb="2" eb="3">
      <t>ホウ</t>
    </rPh>
    <rPh sb="3" eb="4">
      <t>ダイ</t>
    </rPh>
    <rPh sb="6" eb="7">
      <t>ジョウ</t>
    </rPh>
    <rPh sb="8" eb="10">
      <t>トウロク</t>
    </rPh>
    <rPh sb="15" eb="17">
      <t>キボウ</t>
    </rPh>
    <phoneticPr fontId="6"/>
  </si>
  <si>
    <t>建築士法第23条の登録がなければ希望することはできません。</t>
    <rPh sb="0" eb="3">
      <t>ケンチクシ</t>
    </rPh>
    <rPh sb="3" eb="4">
      <t>ホウ</t>
    </rPh>
    <rPh sb="4" eb="5">
      <t>ダイ</t>
    </rPh>
    <rPh sb="7" eb="8">
      <t>ジョウ</t>
    </rPh>
    <rPh sb="9" eb="11">
      <t>トウロク</t>
    </rPh>
    <rPh sb="16" eb="18">
      <t>キボウ</t>
    </rPh>
    <phoneticPr fontId="6"/>
  </si>
  <si>
    <t>不動産の鑑定評価に関する法律第22条の登録がなければ希望することはできません。</t>
    <rPh sb="0" eb="3">
      <t>フドウサン</t>
    </rPh>
    <rPh sb="4" eb="6">
      <t>カンテイ</t>
    </rPh>
    <rPh sb="6" eb="8">
      <t>ヒョウカ</t>
    </rPh>
    <rPh sb="9" eb="10">
      <t>カン</t>
    </rPh>
    <rPh sb="12" eb="14">
      <t>ホウリツ</t>
    </rPh>
    <rPh sb="14" eb="15">
      <t>ダイ</t>
    </rPh>
    <rPh sb="17" eb="18">
      <t>ジョウ</t>
    </rPh>
    <rPh sb="19" eb="21">
      <t>トウロク</t>
    </rPh>
    <rPh sb="26" eb="28">
      <t>キボウ</t>
    </rPh>
    <phoneticPr fontId="6"/>
  </si>
  <si>
    <r>
      <t>建築一般</t>
    </r>
    <r>
      <rPr>
        <sz val="11"/>
        <color rgb="FFFF0000"/>
        <rFont val="ＭＳ ゴシック"/>
        <family val="3"/>
        <charset val="128"/>
      </rPr>
      <t>*2</t>
    </r>
    <phoneticPr fontId="6"/>
  </si>
  <si>
    <r>
      <t>工事監理（建築）</t>
    </r>
    <r>
      <rPr>
        <sz val="11"/>
        <color rgb="FFFF0000"/>
        <rFont val="ＭＳ ゴシック"/>
        <family val="3"/>
        <charset val="128"/>
      </rPr>
      <t>*4</t>
    </r>
    <phoneticPr fontId="6"/>
  </si>
  <si>
    <r>
      <t>工事監理（電気）</t>
    </r>
    <r>
      <rPr>
        <sz val="11"/>
        <color rgb="FFFF0000"/>
        <rFont val="ＭＳ ゴシック"/>
        <family val="3"/>
        <charset val="128"/>
      </rPr>
      <t>*4</t>
    </r>
    <phoneticPr fontId="6"/>
  </si>
  <si>
    <r>
      <t>工事監理（機械）</t>
    </r>
    <r>
      <rPr>
        <sz val="11"/>
        <color rgb="FFFF0000"/>
        <rFont val="ＭＳ ゴシック"/>
        <family val="3"/>
        <charset val="128"/>
      </rPr>
      <t>*4</t>
    </r>
    <phoneticPr fontId="6"/>
  </si>
  <si>
    <t>*4</t>
    <phoneticPr fontId="6"/>
  </si>
  <si>
    <t>自社の設計した事案以外の工事監理業務についても希望する場合、記載してください｡</t>
    <rPh sb="0" eb="2">
      <t>ジシャ</t>
    </rPh>
    <rPh sb="3" eb="5">
      <t>セッケイ</t>
    </rPh>
    <rPh sb="7" eb="9">
      <t>ジアン</t>
    </rPh>
    <rPh sb="9" eb="11">
      <t>イガイ</t>
    </rPh>
    <rPh sb="12" eb="14">
      <t>コウジ</t>
    </rPh>
    <rPh sb="14" eb="16">
      <t>カンリ</t>
    </rPh>
    <rPh sb="16" eb="18">
      <t>ギョウム</t>
    </rPh>
    <rPh sb="23" eb="25">
      <t>キボウ</t>
    </rPh>
    <rPh sb="27" eb="29">
      <t>バアイ</t>
    </rPh>
    <rPh sb="30" eb="32">
      <t>キサイ</t>
    </rPh>
    <phoneticPr fontId="6"/>
  </si>
  <si>
    <t>地質調査</t>
    <phoneticPr fontId="6"/>
  </si>
  <si>
    <t>美里町 入札参加資格審査申請書【測量・建設コンサルタント業務等】</t>
    <rPh sb="0" eb="2">
      <t>ミサト</t>
    </rPh>
    <rPh sb="2" eb="3">
      <t>チョウ</t>
    </rPh>
    <phoneticPr fontId="6"/>
  </si>
  <si>
    <t>資本金</t>
    <rPh sb="0" eb="3">
      <t>シホンキン</t>
    </rPh>
    <phoneticPr fontId="6"/>
  </si>
  <si>
    <t>千円</t>
    <rPh sb="0" eb="2">
      <t>センエン</t>
    </rPh>
    <phoneticPr fontId="5"/>
  </si>
  <si>
    <t>創業</t>
    <rPh sb="0" eb="2">
      <t>ソウギョウ</t>
    </rPh>
    <phoneticPr fontId="6"/>
  </si>
  <si>
    <t>年</t>
    <rPh sb="0" eb="1">
      <t>ネン</t>
    </rPh>
    <phoneticPr fontId="6"/>
  </si>
  <si>
    <t>営業年数</t>
    <rPh sb="0" eb="2">
      <t>エイギョウ</t>
    </rPh>
    <rPh sb="2" eb="4">
      <t>ネンスウ</t>
    </rPh>
    <phoneticPr fontId="6"/>
  </si>
  <si>
    <t>前年分決算期間</t>
    <rPh sb="0" eb="2">
      <t>ゼンネン</t>
    </rPh>
    <rPh sb="2" eb="3">
      <t>ブン</t>
    </rPh>
    <rPh sb="3" eb="5">
      <t>ケッサン</t>
    </rPh>
    <rPh sb="5" eb="7">
      <t>キカン</t>
    </rPh>
    <phoneticPr fontId="5"/>
  </si>
  <si>
    <t>前々年分決算期間</t>
    <rPh sb="0" eb="2">
      <t>マエマエ</t>
    </rPh>
    <rPh sb="2" eb="3">
      <t>ドシ</t>
    </rPh>
    <rPh sb="3" eb="4">
      <t>ブン</t>
    </rPh>
    <rPh sb="4" eb="6">
      <t>ケッサン</t>
    </rPh>
    <rPh sb="6" eb="8">
      <t>キカン</t>
    </rPh>
    <phoneticPr fontId="5"/>
  </si>
  <si>
    <t>前年分実績高（千円）</t>
    <rPh sb="0" eb="2">
      <t>ゼンネン</t>
    </rPh>
    <rPh sb="2" eb="3">
      <t>ブン</t>
    </rPh>
    <rPh sb="3" eb="5">
      <t>ジッセキ</t>
    </rPh>
    <rPh sb="5" eb="6">
      <t>ダカ</t>
    </rPh>
    <rPh sb="7" eb="9">
      <t>センエン</t>
    </rPh>
    <phoneticPr fontId="5"/>
  </si>
  <si>
    <t>年間平均実績高（千円）</t>
    <rPh sb="0" eb="2">
      <t>ネンカン</t>
    </rPh>
    <rPh sb="2" eb="4">
      <t>ヘイキン</t>
    </rPh>
    <rPh sb="4" eb="6">
      <t>ジッセキ</t>
    </rPh>
    <rPh sb="6" eb="7">
      <t>ダカ</t>
    </rPh>
    <rPh sb="8" eb="10">
      <t>センエン</t>
    </rPh>
    <phoneticPr fontId="5"/>
  </si>
  <si>
    <t>測量</t>
  </si>
  <si>
    <t>建築関係建設コンサルタント業務</t>
  </si>
  <si>
    <t>土木関係建設コンサルタント業務</t>
  </si>
  <si>
    <t>地質調査業務</t>
  </si>
  <si>
    <t>補償関係コンサルタント</t>
  </si>
  <si>
    <t>常勤職員数(人)</t>
    <rPh sb="0" eb="2">
      <t>ジョウキン</t>
    </rPh>
    <rPh sb="2" eb="4">
      <t>ショクイン</t>
    </rPh>
    <rPh sb="4" eb="5">
      <t>スウ</t>
    </rPh>
    <rPh sb="6" eb="7">
      <t>ニン</t>
    </rPh>
    <phoneticPr fontId="5"/>
  </si>
  <si>
    <t>技術職員</t>
  </si>
  <si>
    <t>事務職員</t>
  </si>
  <si>
    <t>その他職員</t>
  </si>
  <si>
    <t>役職員数</t>
    <rPh sb="0" eb="3">
      <t>ヤクショクイン</t>
    </rPh>
    <rPh sb="3" eb="4">
      <t>スウ</t>
    </rPh>
    <phoneticPr fontId="5"/>
  </si>
  <si>
    <t>音圧レベル</t>
  </si>
  <si>
    <t>濃度</t>
  </si>
  <si>
    <t>特定濃度</t>
  </si>
  <si>
    <t>振動加速度レベル</t>
  </si>
  <si>
    <t>河川・砂防及び海岸</t>
    <phoneticPr fontId="6"/>
  </si>
  <si>
    <t>鋼構造及びコンクリート</t>
    <phoneticPr fontId="6"/>
  </si>
  <si>
    <t>建設機械</t>
  </si>
  <si>
    <t>電気・電子</t>
  </si>
  <si>
    <t>交通量調査</t>
  </si>
  <si>
    <t>環境調査</t>
  </si>
  <si>
    <t>経済調査</t>
  </si>
  <si>
    <t>分析・解析</t>
  </si>
  <si>
    <t>宅地造成</t>
  </si>
  <si>
    <t>電算関係</t>
  </si>
  <si>
    <t>計算業務</t>
  </si>
  <si>
    <t>資料等整理</t>
  </si>
  <si>
    <t>施工管理</t>
  </si>
  <si>
    <t>建設コンサルタント</t>
    <phoneticPr fontId="6"/>
  </si>
  <si>
    <t>補償コンサルタント</t>
    <phoneticPr fontId="6"/>
  </si>
  <si>
    <t>*5</t>
    <phoneticPr fontId="6"/>
  </si>
  <si>
    <t>漏水調査など具体的な内容を記入してください。</t>
    <phoneticPr fontId="6"/>
  </si>
  <si>
    <t>支店・営業所に入札・契約権限を委任する場合、(1)入札・契約権限の委任欄にリストから「する」を選択し、支店・営業所情報を入力してください。</t>
    <phoneticPr fontId="5"/>
  </si>
  <si>
    <t>法令又は規定による登録</t>
    <rPh sb="0" eb="2">
      <t>ホウレイ</t>
    </rPh>
    <rPh sb="2" eb="3">
      <t>マタ</t>
    </rPh>
    <rPh sb="4" eb="6">
      <t>キテイ</t>
    </rPh>
    <rPh sb="9" eb="11">
      <t>トウロク</t>
    </rPh>
    <phoneticPr fontId="5"/>
  </si>
  <si>
    <t>業務を希望する場合、希望欄にリストから「○」を選択してください。
登録、法令又は規定による登録、実績欄をリストから選択してください。</t>
    <rPh sb="0" eb="2">
      <t>ギョウム</t>
    </rPh>
    <rPh sb="3" eb="5">
      <t>キボウ</t>
    </rPh>
    <rPh sb="7" eb="9">
      <t>バアイ</t>
    </rPh>
    <rPh sb="10" eb="12">
      <t>キボウ</t>
    </rPh>
    <rPh sb="12" eb="13">
      <t>ラン</t>
    </rPh>
    <rPh sb="23" eb="25">
      <t>センタク</t>
    </rPh>
    <rPh sb="50" eb="51">
      <t>ラン</t>
    </rPh>
    <rPh sb="57" eb="59">
      <t>センタク</t>
    </rPh>
    <phoneticPr fontId="6"/>
  </si>
  <si>
    <t>業務区分・部門</t>
    <phoneticPr fontId="6"/>
  </si>
  <si>
    <r>
      <t xml:space="preserve">測
量
</t>
    </r>
    <r>
      <rPr>
        <sz val="11"/>
        <color rgb="FFFF0000"/>
        <rFont val="ＭＳ ゴシック"/>
        <family val="3"/>
        <charset val="128"/>
      </rPr>
      <t>*1</t>
    </r>
    <phoneticPr fontId="6"/>
  </si>
  <si>
    <r>
      <t>その
他</t>
    </r>
    <r>
      <rPr>
        <sz val="11"/>
        <color rgb="FFFF0000"/>
        <rFont val="ＭＳ ゴシック"/>
        <family val="3"/>
        <charset val="128"/>
      </rPr>
      <t>*5</t>
    </r>
    <rPh sb="3" eb="4">
      <t>タ</t>
    </rPh>
    <phoneticPr fontId="6"/>
  </si>
  <si>
    <t>登記上の所在地</t>
    <rPh sb="0" eb="3">
      <t>トウキジョウ</t>
    </rPh>
    <rPh sb="4" eb="7">
      <t>ショザイチ</t>
    </rPh>
    <phoneticPr fontId="6"/>
  </si>
  <si>
    <t>リストから選択してください。</t>
    <phoneticPr fontId="5"/>
  </si>
  <si>
    <t>行政書士が代理申請する場合、(1)代理申請欄にリストから「する」を選択し、行政書士情報を入力してください。</t>
    <rPh sb="0" eb="2">
      <t>ギョウセイ</t>
    </rPh>
    <rPh sb="2" eb="4">
      <t>ショシ</t>
    </rPh>
    <rPh sb="5" eb="7">
      <t>ダイリ</t>
    </rPh>
    <rPh sb="7" eb="9">
      <t>シンセイ</t>
    </rPh>
    <rPh sb="11" eb="13">
      <t>バアイ</t>
    </rPh>
    <rPh sb="17" eb="19">
      <t>ダイリ</t>
    </rPh>
    <rPh sb="19" eb="21">
      <t>シンセイ</t>
    </rPh>
    <rPh sb="21" eb="22">
      <t>ラン</t>
    </rPh>
    <rPh sb="33" eb="35">
      <t>センタク</t>
    </rPh>
    <rPh sb="37" eb="39">
      <t>ギョウセイ</t>
    </rPh>
    <rPh sb="39" eb="41">
      <t>ショシ</t>
    </rPh>
    <rPh sb="41" eb="43">
      <t>ジョウホウ</t>
    </rPh>
    <rPh sb="44" eb="46">
      <t>ニュウリョク</t>
    </rPh>
    <phoneticPr fontId="5"/>
  </si>
  <si>
    <t>代理申請</t>
    <rPh sb="0" eb="2">
      <t>ダイリ</t>
    </rPh>
    <rPh sb="2" eb="4">
      <t>シンセイ</t>
    </rPh>
    <phoneticPr fontId="12"/>
  </si>
  <si>
    <t>施工計画・施工設備及び積算</t>
    <phoneticPr fontId="6"/>
  </si>
  <si>
    <t>上水道及び工業用水</t>
    <phoneticPr fontId="6"/>
  </si>
  <si>
    <t>前々年分実績高（千円）</t>
    <rPh sb="0" eb="2">
      <t>マエマエ</t>
    </rPh>
    <rPh sb="2" eb="3">
      <t>ドシ</t>
    </rPh>
    <rPh sb="3" eb="4">
      <t>ブン</t>
    </rPh>
    <rPh sb="4" eb="6">
      <t>ジッセキ</t>
    </rPh>
    <rPh sb="6" eb="7">
      <t>ダカ</t>
    </rPh>
    <rPh sb="8" eb="10">
      <t>センエン</t>
    </rPh>
    <phoneticPr fontId="6"/>
  </si>
  <si>
    <t>G.業種情報</t>
    <rPh sb="2" eb="4">
      <t>ギョウシュ</t>
    </rPh>
    <rPh sb="4" eb="6">
      <t>ジョウホウ</t>
    </rPh>
    <phoneticPr fontId="5"/>
  </si>
  <si>
    <t>業種</t>
    <phoneticPr fontId="6"/>
  </si>
  <si>
    <t>発注者</t>
    <phoneticPr fontId="6"/>
  </si>
  <si>
    <t>件名</t>
  </si>
  <si>
    <t>測量等対象の規模等</t>
  </si>
  <si>
    <t>業務履行場所（市町村名）</t>
  </si>
  <si>
    <t>着手年月日</t>
  </si>
  <si>
    <t>その他</t>
  </si>
  <si>
    <t>建築</t>
    <phoneticPr fontId="5"/>
  </si>
  <si>
    <t>土木</t>
    <phoneticPr fontId="5"/>
  </si>
  <si>
    <t>地質</t>
    <phoneticPr fontId="5"/>
  </si>
  <si>
    <t>補償</t>
    <phoneticPr fontId="5"/>
  </si>
  <si>
    <t>元請/下請</t>
    <phoneticPr fontId="6"/>
  </si>
  <si>
    <t>完了(予定)年月日</t>
    <phoneticPr fontId="6"/>
  </si>
  <si>
    <t>H.測量等実績</t>
    <rPh sb="2" eb="3">
      <t>ソク</t>
    </rPh>
    <rPh sb="3" eb="4">
      <t>リョウ</t>
    </rPh>
    <rPh sb="4" eb="5">
      <t>トウ</t>
    </rPh>
    <rPh sb="5" eb="7">
      <t>ジッセキ</t>
    </rPh>
    <phoneticPr fontId="5"/>
  </si>
  <si>
    <t>消費税の取り扱い</t>
    <rPh sb="0" eb="3">
      <t>ショウヒゼイ</t>
    </rPh>
    <rPh sb="4" eb="5">
      <t>ト</t>
    </rPh>
    <rPh sb="6" eb="7">
      <t>アツカ</t>
    </rPh>
    <phoneticPr fontId="6"/>
  </si>
  <si>
    <t>リストから選択してください。</t>
    <rPh sb="5" eb="7">
      <t>センタク</t>
    </rPh>
    <phoneticPr fontId="5"/>
  </si>
  <si>
    <t>技術職員名簿</t>
    <phoneticPr fontId="5"/>
  </si>
  <si>
    <t>審査基準日現在の技術職員の情報を入力してください。</t>
    <rPh sb="5" eb="7">
      <t>ゲンザイ</t>
    </rPh>
    <rPh sb="8" eb="10">
      <t>ギジュツ</t>
    </rPh>
    <rPh sb="10" eb="12">
      <t>ショクイン</t>
    </rPh>
    <rPh sb="13" eb="15">
      <t>ジョウホウ</t>
    </rPh>
    <phoneticPr fontId="5"/>
  </si>
  <si>
    <t>番号</t>
    <rPh sb="0" eb="2">
      <t>バンゴウ</t>
    </rPh>
    <phoneticPr fontId="5"/>
  </si>
  <si>
    <t>氏名</t>
    <rPh sb="0" eb="2">
      <t>シメイ</t>
    </rPh>
    <phoneticPr fontId="5"/>
  </si>
  <si>
    <t>有資格区分コード（6つまで）</t>
    <rPh sb="0" eb="1">
      <t>ユウ</t>
    </rPh>
    <rPh sb="1" eb="3">
      <t>シカク</t>
    </rPh>
    <rPh sb="3" eb="5">
      <t>クブン</t>
    </rPh>
    <phoneticPr fontId="5"/>
  </si>
  <si>
    <t>有資格区分コードは、美里町が提示する資格のコードを入力してください。</t>
    <rPh sb="0" eb="1">
      <t>ユウ</t>
    </rPh>
    <rPh sb="1" eb="3">
      <t>シカク</t>
    </rPh>
    <rPh sb="3" eb="5">
      <t>クブン</t>
    </rPh>
    <rPh sb="10" eb="12">
      <t>ミサト</t>
    </rPh>
    <rPh sb="12" eb="13">
      <t>マチ</t>
    </rPh>
    <rPh sb="14" eb="16">
      <t>テイジ</t>
    </rPh>
    <rPh sb="18" eb="20">
      <t>シカク</t>
    </rPh>
    <rPh sb="25" eb="27">
      <t>ニュウリョク</t>
    </rPh>
    <phoneticPr fontId="5"/>
  </si>
  <si>
    <t>フリガナ</t>
    <phoneticPr fontId="5"/>
  </si>
  <si>
    <t xml:space="preserve"> </t>
    <phoneticPr fontId="5"/>
  </si>
  <si>
    <t xml:space="preserve"> </t>
    <phoneticPr fontId="5"/>
  </si>
  <si>
    <t xml:space="preserve"> </t>
    <phoneticPr fontId="5"/>
  </si>
  <si>
    <t xml:space="preserve"> </t>
    <phoneticPr fontId="6"/>
  </si>
  <si>
    <t xml:space="preserve"> </t>
    <phoneticPr fontId="6"/>
  </si>
  <si>
    <t>土壌汚染状況調査</t>
    <phoneticPr fontId="6"/>
  </si>
  <si>
    <t>例)カブシキガイシャスズキグミ　 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</si>
  <si>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</si>
  <si>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</si>
  <si>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</si>
  <si>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>例)0000-00-0000　半角の数字とハイフンで入力してください。</t>
    <phoneticPr fontId="5"/>
  </si>
  <si>
    <t xml:space="preserve">例)カブシキガイシャスズキグミ　クマモトエイギョウショ
正式名称を全角カタカナで入力してください。支店・営業所名は、１文字空けて入力してください。
</t>
    <phoneticPr fontId="5"/>
  </si>
  <si>
    <t xml:space="preserve">例)株式会社鈴木組　熊本営業所
正式名称で入力してください。支店・営業所名は、１文字空けて入力してください。
</t>
    <rPh sb="16" eb="18">
      <t>セイシキ</t>
    </rPh>
    <rPh sb="18" eb="20">
      <t>メイショウ</t>
    </rPh>
    <rPh sb="21" eb="23">
      <t>ニュウリョク</t>
    </rPh>
    <rPh sb="30" eb="32">
      <t>シテン</t>
    </rPh>
    <rPh sb="33" eb="36">
      <t>エイギョウショ</t>
    </rPh>
    <rPh sb="36" eb="37">
      <t>メイ</t>
    </rPh>
    <rPh sb="40" eb="42">
      <t>モジ</t>
    </rPh>
    <rPh sb="42" eb="43">
      <t>ア</t>
    </rPh>
    <rPh sb="45" eb="47">
      <t>ニュウリョク</t>
    </rPh>
    <phoneticPr fontId="5"/>
  </si>
  <si>
    <t>例)平成15、嘉永元  創業年を入力してください。</t>
    <rPh sb="12" eb="14">
      <t>ソウギョウ</t>
    </rPh>
    <rPh sb="14" eb="15">
      <t>トシ</t>
    </rPh>
    <rPh sb="16" eb="18">
      <t>ニュウリョク</t>
    </rPh>
    <phoneticPr fontId="5"/>
  </si>
  <si>
    <t>例)10  営業年数を入力してください。 創業から申請日まで（組織変更、合併等による期間の通算可）。
１年に満たない場合は0を入力してください。</t>
    <phoneticPr fontId="5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</si>
  <si>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6"/>
  </si>
  <si>
    <r>
      <t>不動産鑑定</t>
    </r>
    <r>
      <rPr>
        <sz val="11"/>
        <color rgb="FFFF0000"/>
        <rFont val="ＭＳ ゴシック"/>
        <family val="3"/>
        <charset val="128"/>
      </rPr>
      <t>*3</t>
    </r>
    <phoneticPr fontId="6"/>
  </si>
  <si>
    <t>一致する</t>
  </si>
  <si>
    <t>しない</t>
  </si>
  <si>
    <t>技術者情報</t>
    <rPh sb="0" eb="3">
      <t>ギジュツシャ</t>
    </rPh>
    <rPh sb="3" eb="5">
      <t>ジョウホウ</t>
    </rPh>
    <phoneticPr fontId="5"/>
  </si>
  <si>
    <t>技術者情報入力シートを開き、技術者情報を入力してください。</t>
    <rPh sb="0" eb="3">
      <t>ギジュツシャ</t>
    </rPh>
    <rPh sb="3" eb="5">
      <t>ジョウホウ</t>
    </rPh>
    <rPh sb="5" eb="7">
      <t>ニュウリョク</t>
    </rPh>
    <rPh sb="11" eb="12">
      <t>ヒラ</t>
    </rPh>
    <rPh sb="14" eb="17">
      <t>ギジュツシャ</t>
    </rPh>
    <rPh sb="17" eb="19">
      <t>ジョウホウ</t>
    </rPh>
    <rPh sb="20" eb="22">
      <t>ニュウリョク</t>
    </rPh>
    <phoneticPr fontId="5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</si>
  <si>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5"/>
  </si>
  <si>
    <t>例)所長　正式名称で入力してください。</t>
    <rPh sb="10" eb="12">
      <t>ニュウリョク</t>
    </rPh>
    <phoneticPr fontId="5"/>
  </si>
  <si>
    <t>43_美里町</t>
  </si>
  <si>
    <t>業務経歴</t>
    <rPh sb="0" eb="2">
      <t>ギョウム</t>
    </rPh>
    <rPh sb="2" eb="4">
      <t>ケイレキ</t>
    </rPh>
    <phoneticPr fontId="5"/>
  </si>
  <si>
    <t>←空白行用</t>
    <rPh sb="1" eb="4">
      <t>クウハクギョウ</t>
    </rPh>
    <rPh sb="4" eb="5">
      <t>ヨウ</t>
    </rPh>
    <phoneticPr fontId="5"/>
  </si>
  <si>
    <t>　</t>
    <phoneticPr fontId="5"/>
  </si>
  <si>
    <t>例)1000001　 「-（ハイフン）」を使わず7桁の数字で入力してください。</t>
  </si>
  <si>
    <t>例)2024/4/1、R6/4/1</t>
    <phoneticPr fontId="5"/>
  </si>
  <si>
    <t>例)2024/4/1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</si>
  <si>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</si>
  <si>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令和7・8年度において、美里町で行われる競争入札（見積含む）に参加及び契約締結に関する資格の審査を申請します。</t>
    <rPh sb="12" eb="15">
      <t>ミサトマチ</t>
    </rPh>
    <rPh sb="16" eb="17">
      <t>オコナ</t>
    </rPh>
    <rPh sb="20" eb="22">
      <t>キョウソウ</t>
    </rPh>
    <rPh sb="22" eb="24">
      <t>ニュウサツ</t>
    </rPh>
    <rPh sb="25" eb="27">
      <t>ミツモリ</t>
    </rPh>
    <rPh sb="27" eb="28">
      <t>フク</t>
    </rPh>
    <rPh sb="31" eb="33">
      <t>サンカ</t>
    </rPh>
    <rPh sb="33" eb="34">
      <t>オヨ</t>
    </rPh>
    <rPh sb="35" eb="37">
      <t>ケイヤク</t>
    </rPh>
    <rPh sb="37" eb="39">
      <t>テイケツ</t>
    </rPh>
    <rPh sb="40" eb="41">
      <t>カン</t>
    </rPh>
    <rPh sb="43" eb="45">
      <t>シカク</t>
    </rPh>
    <rPh sb="46" eb="48">
      <t>シンサ</t>
    </rPh>
    <rPh sb="49" eb="51">
      <t>シンセイ</t>
    </rPh>
    <phoneticPr fontId="6"/>
  </si>
  <si>
    <t>技術者</t>
  </si>
  <si>
    <t>受託金額
（千円）</t>
    <phoneticPr fontId="6"/>
  </si>
  <si>
    <t>Ver.7.0.1</t>
    <phoneticPr fontId="5"/>
  </si>
  <si>
    <t>7.0.1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</si>
</sst>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ggge&quot;年&quot;m&quot;月&quot;d&quot;日&quot;"/>
    <numFmt numFmtId="178" formatCode="#,##0_ ;[Red]\-#,##0\ "/>
    <numFmt numFmtId="179" formatCode="&quot;Ver.&quot;yyyymmdd"/>
    <numFmt numFmtId="180" formatCode="\(#\)"/>
    <numFmt numFmtId="181" formatCode="000\-0000"/>
    <numFmt numFmtId="182" formatCode="#,##0_ "/>
    <numFmt numFmtId="183" formatCode="ge&quot;年&quot;\ m&quot;月&quot;\ d&quot;日&quot;"/>
    <numFmt numFmtId="184" formatCode="0000000"/>
    <numFmt numFmtId="185" formatCode="&quot;Ver.&quot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5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49" fontId="18" fillId="2" borderId="8" xfId="12" applyNumberFormat="1" applyFont="1" applyFill="1" applyBorder="1" applyAlignment="1" applyProtection="1">
      <alignment horizontal="center" vertical="center"/>
      <protection locked="0"/>
    </xf>
    <xf numFmtId="49" fontId="18" fillId="2" borderId="13" xfId="12" applyNumberFormat="1" applyFont="1" applyFill="1" applyBorder="1" applyAlignment="1" applyProtection="1">
      <alignment horizontal="center" vertical="center"/>
      <protection locked="0"/>
    </xf>
    <xf numFmtId="49" fontId="18" fillId="2" borderId="45" xfId="12" applyNumberFormat="1" applyFont="1" applyFill="1" applyBorder="1" applyAlignment="1" applyProtection="1">
      <alignment horizontal="center" vertical="center"/>
      <protection locked="0"/>
    </xf>
    <xf numFmtId="49" fontId="18" fillId="2" borderId="57" xfId="12" applyNumberFormat="1" applyFont="1" applyFill="1" applyBorder="1" applyAlignment="1" applyProtection="1">
      <alignment horizontal="center" vertical="center"/>
      <protection locked="0"/>
    </xf>
    <xf numFmtId="49" fontId="18" fillId="2" borderId="44" xfId="12" applyNumberFormat="1" applyFont="1" applyFill="1" applyBorder="1" applyAlignment="1" applyProtection="1">
      <alignment horizontal="center" vertical="center"/>
      <protection locked="0"/>
    </xf>
    <xf numFmtId="49" fontId="18" fillId="2" borderId="4" xfId="12" applyNumberFormat="1" applyFont="1" applyFill="1" applyBorder="1" applyAlignment="1" applyProtection="1">
      <alignment horizontal="center" vertical="center"/>
      <protection locked="0"/>
    </xf>
    <xf numFmtId="49" fontId="18" fillId="2" borderId="9" xfId="12" applyNumberFormat="1" applyFont="1" applyFill="1" applyBorder="1" applyAlignment="1" applyProtection="1">
      <alignment horizontal="center" vertical="center"/>
      <protection locked="0"/>
    </xf>
    <xf numFmtId="49" fontId="18" fillId="2" borderId="66" xfId="12" applyNumberFormat="1" applyFont="1" applyFill="1" applyBorder="1" applyAlignment="1" applyProtection="1">
      <alignment horizontal="center" vertical="center"/>
      <protection locked="0"/>
    </xf>
    <xf numFmtId="49" fontId="18" fillId="2" borderId="3" xfId="12" applyNumberFormat="1" applyFont="1" applyFill="1" applyBorder="1" applyAlignment="1" applyProtection="1">
      <alignment horizontal="center" vertical="center"/>
      <protection locked="0"/>
    </xf>
    <xf numFmtId="49" fontId="18" fillId="2" borderId="68" xfId="12" applyNumberFormat="1" applyFont="1" applyFill="1" applyBorder="1" applyAlignment="1" applyProtection="1">
      <alignment horizontal="center" vertical="center"/>
      <protection locked="0"/>
    </xf>
    <xf numFmtId="49" fontId="18" fillId="2" borderId="20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9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19" xfId="2" applyNumberFormat="1" applyFont="1" applyFill="1" applyBorder="1" applyAlignment="1" applyProtection="1">
      <alignment horizontal="right" vertical="center"/>
      <protection locked="0"/>
    </xf>
    <xf numFmtId="14" fontId="18" fillId="2" borderId="19" xfId="2" applyNumberFormat="1" applyFont="1" applyFill="1" applyBorder="1" applyAlignment="1" applyProtection="1">
      <alignment horizontal="left" vertical="center"/>
      <protection locked="0"/>
    </xf>
    <xf numFmtId="49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9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9" xfId="2" applyNumberFormat="1" applyFont="1" applyFill="1" applyBorder="1" applyAlignment="1" applyProtection="1">
      <alignment horizontal="right" vertical="center"/>
      <protection locked="0"/>
    </xf>
    <xf numFmtId="14" fontId="18" fillId="2" borderId="9" xfId="2" applyNumberFormat="1" applyFont="1" applyFill="1" applyBorder="1" applyAlignment="1" applyProtection="1">
      <alignment horizontal="left" vertical="center"/>
      <protection locked="0"/>
    </xf>
    <xf numFmtId="49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4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14" xfId="2" applyNumberFormat="1" applyFont="1" applyFill="1" applyBorder="1" applyAlignment="1" applyProtection="1">
      <alignment horizontal="right" vertical="center"/>
      <protection locked="0"/>
    </xf>
    <xf numFmtId="14" fontId="18" fillId="2" borderId="14" xfId="2" applyNumberFormat="1" applyFont="1" applyFill="1" applyBorder="1" applyAlignment="1" applyProtection="1">
      <alignment horizontal="left" vertical="center"/>
      <protection locked="0"/>
    </xf>
    <xf numFmtId="49" fontId="18" fillId="2" borderId="75" xfId="0" applyNumberFormat="1" applyFont="1" applyFill="1" applyBorder="1" applyAlignment="1" applyProtection="1">
      <alignment horizontal="left" vertical="center"/>
      <protection locked="0"/>
    </xf>
    <xf numFmtId="49" fontId="18" fillId="2" borderId="77" xfId="0" applyNumberFormat="1" applyFont="1" applyFill="1" applyBorder="1" applyAlignment="1" applyProtection="1">
      <alignment horizontal="left" vertical="center"/>
      <protection locked="0"/>
    </xf>
    <xf numFmtId="49" fontId="18" fillId="2" borderId="79" xfId="0" applyNumberFormat="1" applyFont="1" applyFill="1" applyBorder="1" applyAlignment="1" applyProtection="1">
      <alignment horizontal="left" vertical="center"/>
      <protection locked="0"/>
    </xf>
    <xf numFmtId="49" fontId="18" fillId="2" borderId="53" xfId="0" applyNumberFormat="1" applyFont="1" applyFill="1" applyBorder="1" applyAlignment="1" applyProtection="1">
      <alignment horizontal="left" vertical="center"/>
      <protection locked="0"/>
    </xf>
    <xf numFmtId="49" fontId="18" fillId="2" borderId="76" xfId="0" applyNumberFormat="1" applyFont="1" applyFill="1" applyBorder="1" applyAlignment="1" applyProtection="1">
      <alignment horizontal="left" vertical="center"/>
      <protection locked="0"/>
    </xf>
    <xf numFmtId="14" fontId="18" fillId="2" borderId="53" xfId="0" applyNumberFormat="1" applyFont="1" applyFill="1" applyBorder="1" applyAlignment="1" applyProtection="1">
      <alignment horizontal="left" vertical="center"/>
      <protection locked="0"/>
    </xf>
    <xf numFmtId="14" fontId="18" fillId="2" borderId="76" xfId="0" applyNumberFormat="1" applyFont="1" applyFill="1" applyBorder="1" applyAlignment="1" applyProtection="1">
      <alignment horizontal="left" vertical="center"/>
      <protection locked="0"/>
    </xf>
    <xf numFmtId="14" fontId="18" fillId="2" borderId="79" xfId="0" applyNumberFormat="1" applyFont="1" applyFill="1" applyBorder="1" applyAlignment="1" applyProtection="1">
      <alignment horizontal="left" vertical="center"/>
      <protection locked="0"/>
    </xf>
    <xf numFmtId="49" fontId="18" fillId="2" borderId="65" xfId="0" applyNumberFormat="1" applyFont="1" applyFill="1" applyBorder="1" applyAlignment="1" applyProtection="1">
      <alignment horizontal="left" vertical="center"/>
      <protection locked="0"/>
    </xf>
    <xf numFmtId="49" fontId="18" fillId="2" borderId="47" xfId="0" applyNumberFormat="1" applyFont="1" applyFill="1" applyBorder="1" applyAlignment="1" applyProtection="1">
      <alignment horizontal="left" vertical="center"/>
      <protection locked="0"/>
    </xf>
    <xf numFmtId="49" fontId="18" fillId="2" borderId="73" xfId="0" applyNumberFormat="1" applyFont="1" applyFill="1" applyBorder="1" applyAlignment="1" applyProtection="1">
      <alignment horizontal="left" vertical="center"/>
      <protection locked="0"/>
    </xf>
    <xf numFmtId="49" fontId="18" fillId="2" borderId="80" xfId="0" applyNumberFormat="1" applyFont="1" applyFill="1" applyBorder="1" applyAlignment="1" applyProtection="1">
      <alignment horizontal="left" vertical="center"/>
      <protection locked="0"/>
    </xf>
    <xf numFmtId="49" fontId="18" fillId="2" borderId="58" xfId="0" applyNumberFormat="1" applyFont="1" applyFill="1" applyBorder="1" applyAlignment="1" applyProtection="1">
      <alignment horizontal="left" vertical="center"/>
      <protection locked="0"/>
    </xf>
    <xf numFmtId="49" fontId="18" fillId="2" borderId="9" xfId="0" applyNumberFormat="1" applyFont="1" applyFill="1" applyBorder="1" applyAlignment="1" applyProtection="1">
      <alignment horizontal="left" vertical="center"/>
      <protection locked="0"/>
    </xf>
    <xf numFmtId="49" fontId="18" fillId="2" borderId="19" xfId="0" applyNumberFormat="1" applyFont="1" applyFill="1" applyBorder="1" applyAlignment="1" applyProtection="1">
      <alignment horizontal="left" vertical="center"/>
      <protection locked="0"/>
    </xf>
    <xf numFmtId="49" fontId="18" fillId="2" borderId="56" xfId="0" applyNumberFormat="1" applyFont="1" applyFill="1" applyBorder="1" applyAlignment="1" applyProtection="1">
      <alignment horizontal="left" vertical="center"/>
      <protection locked="0"/>
    </xf>
    <xf numFmtId="49" fontId="18" fillId="2" borderId="50" xfId="0" applyNumberFormat="1" applyFont="1" applyFill="1" applyBorder="1" applyAlignment="1" applyProtection="1">
      <alignment horizontal="left" vertical="center"/>
      <protection locked="0"/>
    </xf>
    <xf numFmtId="49" fontId="18" fillId="2" borderId="27" xfId="0" applyNumberFormat="1" applyFont="1" applyFill="1" applyBorder="1" applyAlignment="1" applyProtection="1">
      <alignment horizontal="left" vertical="center"/>
      <protection locked="0"/>
    </xf>
    <xf numFmtId="49" fontId="18" fillId="2" borderId="46" xfId="0" applyNumberFormat="1" applyFont="1" applyFill="1" applyBorder="1" applyAlignment="1" applyProtection="1">
      <alignment horizontal="left" vertical="center"/>
      <protection locked="0"/>
    </xf>
    <xf numFmtId="49" fontId="18" fillId="2" borderId="13" xfId="0" applyNumberFormat="1" applyFont="1" applyFill="1" applyBorder="1" applyAlignment="1" applyProtection="1">
      <alignment horizontal="left" vertical="center"/>
      <protection locked="0"/>
    </xf>
    <xf numFmtId="49" fontId="18" fillId="2" borderId="78" xfId="0" applyNumberFormat="1" applyFont="1" applyFill="1" applyBorder="1" applyAlignment="1" applyProtection="1">
      <alignment horizontal="left" vertical="center"/>
      <protection locked="0"/>
    </xf>
    <xf numFmtId="49" fontId="18" fillId="2" borderId="22" xfId="0" applyNumberFormat="1" applyFont="1" applyFill="1" applyBorder="1" applyAlignment="1" applyProtection="1">
      <alignment horizontal="left" vertical="center"/>
      <protection locked="0"/>
    </xf>
    <xf numFmtId="49" fontId="18" fillId="2" borderId="5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6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7" xfId="2" applyNumberFormat="1" applyFont="1" applyFill="1" applyBorder="1" applyAlignment="1" applyProtection="1">
      <alignment horizontal="left" vertical="center" wrapText="1"/>
      <protection locked="0"/>
    </xf>
    <xf numFmtId="38" fontId="18" fillId="2" borderId="10" xfId="1" applyNumberFormat="1" applyFont="1" applyFill="1" applyBorder="1" applyAlignment="1" applyProtection="1">
      <alignment horizontal="right" vertical="center"/>
      <protection locked="0"/>
    </xf>
    <xf numFmtId="38" fontId="18" fillId="2" borderId="11" xfId="1" applyNumberFormat="1" applyFont="1" applyFill="1" applyBorder="1" applyAlignment="1" applyProtection="1">
      <alignment horizontal="right" vertical="center"/>
      <protection locked="0"/>
    </xf>
    <xf numFmtId="38" fontId="18" fillId="2" borderId="12" xfId="1" applyNumberFormat="1" applyFont="1" applyFill="1" applyBorder="1" applyAlignment="1" applyProtection="1">
      <alignment horizontal="right" vertical="center"/>
      <protection locked="0"/>
    </xf>
    <xf numFmtId="38" fontId="18" fillId="2" borderId="84" xfId="1" applyNumberFormat="1" applyFont="1" applyFill="1" applyBorder="1" applyAlignment="1" applyProtection="1">
      <alignment horizontal="right" vertical="center"/>
      <protection locked="0"/>
    </xf>
    <xf numFmtId="38" fontId="18" fillId="2" borderId="33" xfId="1" applyNumberFormat="1" applyFont="1" applyFill="1" applyBorder="1" applyAlignment="1" applyProtection="1">
      <alignment horizontal="right" vertical="center"/>
      <protection locked="0"/>
    </xf>
    <xf numFmtId="38" fontId="18" fillId="2" borderId="35" xfId="1" applyNumberFormat="1" applyFont="1" applyFill="1" applyBorder="1" applyAlignment="1" applyProtection="1">
      <alignment horizontal="right" vertical="center"/>
      <protection locked="0"/>
    </xf>
    <xf numFmtId="38" fontId="18" fillId="2" borderId="5" xfId="1" applyNumberFormat="1" applyFont="1" applyFill="1" applyBorder="1" applyAlignment="1" applyProtection="1">
      <alignment horizontal="right" vertical="center"/>
      <protection locked="0"/>
    </xf>
    <xf numFmtId="38" fontId="18" fillId="2" borderId="6" xfId="1" applyNumberFormat="1" applyFont="1" applyFill="1" applyBorder="1" applyAlignment="1" applyProtection="1">
      <alignment horizontal="right" vertical="center"/>
      <protection locked="0"/>
    </xf>
    <xf numFmtId="38" fontId="18" fillId="2" borderId="8" xfId="1" applyNumberFormat="1" applyFont="1" applyFill="1" applyBorder="1" applyAlignment="1" applyProtection="1">
      <alignment horizontal="right" vertical="center"/>
      <protection locked="0"/>
    </xf>
    <xf numFmtId="38" fontId="18" fillId="2" borderId="13" xfId="1" applyNumberFormat="1" applyFont="1" applyFill="1" applyBorder="1" applyAlignment="1" applyProtection="1">
      <alignment horizontal="right" vertical="center"/>
      <protection locked="0"/>
    </xf>
    <xf numFmtId="38" fontId="18" fillId="2" borderId="34" xfId="1" applyNumberFormat="1" applyFont="1" applyFill="1" applyBorder="1" applyAlignment="1" applyProtection="1">
      <alignment horizontal="right" vertical="center"/>
      <protection locked="0"/>
    </xf>
    <xf numFmtId="49" fontId="18" fillId="2" borderId="67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63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14" fontId="18" fillId="2" borderId="5" xfId="2" applyNumberFormat="1" applyFont="1" applyFill="1" applyBorder="1" applyAlignment="1" applyProtection="1">
      <alignment horizontal="left" vertical="center"/>
      <protection locked="0"/>
    </xf>
    <xf numFmtId="177" fontId="18" fillId="2" borderId="6" xfId="2" applyNumberFormat="1" applyFont="1" applyFill="1" applyBorder="1" applyAlignment="1" applyProtection="1">
      <alignment horizontal="left" vertical="center"/>
      <protection locked="0"/>
    </xf>
    <xf numFmtId="177" fontId="18" fillId="2" borderId="8" xfId="2" applyNumberFormat="1" applyFont="1" applyFill="1" applyBorder="1" applyAlignment="1" applyProtection="1">
      <alignment horizontal="left" vertical="center"/>
      <protection locked="0"/>
    </xf>
    <xf numFmtId="14" fontId="18" fillId="2" borderId="10" xfId="2" applyNumberFormat="1" applyFont="1" applyFill="1" applyBorder="1" applyAlignment="1" applyProtection="1">
      <alignment horizontal="left" vertical="center"/>
      <protection locked="0"/>
    </xf>
    <xf numFmtId="177" fontId="18" fillId="2" borderId="11" xfId="2" applyNumberFormat="1" applyFont="1" applyFill="1" applyBorder="1" applyAlignment="1" applyProtection="1">
      <alignment horizontal="left" vertical="center"/>
      <protection locked="0"/>
    </xf>
    <xf numFmtId="177" fontId="18" fillId="2" borderId="13" xfId="2" applyNumberFormat="1" applyFont="1" applyFill="1" applyBorder="1" applyAlignment="1" applyProtection="1">
      <alignment horizontal="left" vertical="center"/>
      <protection locked="0"/>
    </xf>
    <xf numFmtId="14" fontId="18" fillId="2" borderId="67" xfId="2" applyNumberFormat="1" applyFont="1" applyFill="1" applyBorder="1" applyAlignment="1" applyProtection="1">
      <alignment horizontal="left" vertical="center"/>
      <protection locked="0"/>
    </xf>
    <xf numFmtId="177" fontId="18" fillId="2" borderId="63" xfId="2" applyNumberFormat="1" applyFont="1" applyFill="1" applyBorder="1" applyAlignment="1" applyProtection="1">
      <alignment horizontal="left" vertical="center"/>
      <protection locked="0"/>
    </xf>
    <xf numFmtId="177" fontId="18" fillId="2" borderId="82" xfId="2" applyNumberFormat="1" applyFont="1" applyFill="1" applyBorder="1" applyAlignment="1" applyProtection="1">
      <alignment horizontal="left" vertical="center"/>
      <protection locked="0"/>
    </xf>
    <xf numFmtId="49" fontId="18" fillId="2" borderId="10" xfId="2" applyNumberFormat="1" applyFont="1" applyFill="1" applyBorder="1" applyAlignment="1" applyProtection="1">
      <alignment horizontal="left" vertical="center" wrapText="1"/>
      <protection locked="0"/>
    </xf>
    <xf numFmtId="177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2" borderId="18" xfId="0" applyNumberFormat="1" applyFont="1" applyFill="1" applyBorder="1" applyAlignment="1" applyProtection="1">
      <alignment horizontal="center" vertical="center"/>
      <protection locked="0"/>
    </xf>
    <xf numFmtId="49" fontId="18" fillId="2" borderId="10" xfId="12" applyNumberFormat="1" applyFont="1" applyFill="1" applyBorder="1" applyAlignment="1" applyProtection="1">
      <alignment horizontal="center" vertical="center"/>
      <protection locked="0"/>
    </xf>
    <xf numFmtId="49" fontId="18" fillId="2" borderId="12" xfId="12" applyNumberFormat="1" applyFont="1" applyFill="1" applyBorder="1" applyAlignment="1" applyProtection="1">
      <alignment horizontal="center" vertical="center"/>
      <protection locked="0"/>
    </xf>
    <xf numFmtId="0" fontId="18" fillId="2" borderId="63" xfId="2" applyFont="1" applyFill="1" applyBorder="1" applyAlignment="1" applyProtection="1">
      <alignment horizontal="left" vertical="center" wrapText="1"/>
      <protection locked="0"/>
    </xf>
    <xf numFmtId="0" fontId="18" fillId="2" borderId="15" xfId="2" applyFont="1" applyFill="1" applyBorder="1" applyAlignment="1" applyProtection="1">
      <alignment horizontal="left" vertical="center" wrapText="1"/>
      <protection locked="0"/>
    </xf>
    <xf numFmtId="0" fontId="18" fillId="2" borderId="7" xfId="2" applyFont="1" applyFill="1" applyBorder="1" applyAlignment="1" applyProtection="1">
      <alignment horizontal="left" vertical="center" wrapText="1"/>
      <protection locked="0"/>
    </xf>
    <xf numFmtId="49" fontId="18" fillId="2" borderId="11" xfId="2" applyNumberFormat="1" applyFont="1" applyFill="1" applyBorder="1" applyAlignment="1" applyProtection="1">
      <alignment horizontal="left" vertical="center" wrapText="1"/>
      <protection locked="0"/>
    </xf>
    <xf numFmtId="0" fontId="18" fillId="2" borderId="12" xfId="2" applyFont="1" applyFill="1" applyBorder="1" applyAlignment="1" applyProtection="1">
      <alignment horizontal="left" vertical="center" wrapText="1"/>
      <protection locked="0"/>
    </xf>
    <xf numFmtId="49" fontId="18" fillId="2" borderId="48" xfId="12" applyNumberFormat="1" applyFont="1" applyFill="1" applyBorder="1" applyAlignment="1" applyProtection="1">
      <alignment horizontal="center" vertical="center"/>
      <protection locked="0"/>
    </xf>
    <xf numFmtId="49" fontId="18" fillId="2" borderId="59" xfId="12" applyNumberFormat="1" applyFont="1" applyFill="1" applyBorder="1" applyAlignment="1" applyProtection="1">
      <alignment horizontal="center" vertical="center"/>
      <protection locked="0"/>
    </xf>
    <xf numFmtId="49" fontId="18" fillId="2" borderId="49" xfId="12" applyNumberFormat="1" applyFont="1" applyFill="1" applyBorder="1" applyAlignment="1" applyProtection="1">
      <alignment horizontal="center" vertical="center"/>
      <protection locked="0"/>
    </xf>
    <xf numFmtId="49" fontId="18" fillId="2" borderId="64" xfId="12" applyNumberFormat="1" applyFont="1" applyFill="1" applyBorder="1" applyAlignment="1" applyProtection="1">
      <alignment horizontal="center" vertical="center"/>
      <protection locked="0"/>
    </xf>
    <xf numFmtId="49" fontId="18" fillId="2" borderId="1" xfId="12" applyNumberFormat="1" applyFont="1" applyFill="1" applyBorder="1" applyAlignment="1" applyProtection="1">
      <alignment horizontal="center" vertical="center"/>
      <protection locked="0"/>
    </xf>
    <xf numFmtId="49" fontId="18" fillId="2" borderId="18" xfId="12" applyNumberFormat="1" applyFont="1" applyFill="1" applyBorder="1" applyAlignment="1" applyProtection="1">
      <alignment horizontal="center" vertical="center"/>
      <protection locked="0"/>
    </xf>
    <xf numFmtId="49" fontId="18" fillId="2" borderId="10" xfId="0" applyNumberFormat="1" applyFont="1" applyFill="1" applyBorder="1" applyAlignment="1" applyProtection="1">
      <alignment horizontal="center" vertical="center"/>
      <protection locked="0"/>
    </xf>
    <xf numFmtId="49" fontId="18" fillId="2" borderId="12" xfId="0" applyNumberFormat="1" applyFont="1" applyFill="1" applyBorder="1" applyAlignment="1" applyProtection="1">
      <alignment horizontal="center" vertical="center"/>
      <protection locked="0"/>
    </xf>
    <xf numFmtId="49" fontId="18" fillId="2" borderId="67" xfId="12" applyNumberFormat="1" applyFont="1" applyFill="1" applyBorder="1" applyAlignment="1" applyProtection="1">
      <alignment horizontal="center" vertical="center"/>
      <protection locked="0"/>
    </xf>
    <xf numFmtId="49" fontId="18" fillId="2" borderId="15" xfId="12" applyNumberFormat="1" applyFont="1" applyFill="1" applyBorder="1" applyAlignment="1" applyProtection="1">
      <alignment horizontal="center" vertical="center"/>
      <protection locked="0"/>
    </xf>
    <xf numFmtId="49" fontId="18" fillId="2" borderId="5" xfId="12" applyNumberFormat="1" applyFont="1" applyFill="1" applyBorder="1" applyAlignment="1" applyProtection="1">
      <alignment horizontal="center" vertical="center"/>
      <protection locked="0"/>
    </xf>
    <xf numFmtId="49" fontId="18" fillId="2" borderId="7" xfId="12" applyNumberFormat="1" applyFont="1" applyFill="1" applyBorder="1" applyAlignment="1" applyProtection="1">
      <alignment horizontal="center" vertical="center"/>
      <protection locked="0"/>
    </xf>
    <xf numFmtId="177" fontId="18" fillId="2" borderId="15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8" fillId="2" borderId="1" xfId="12" applyNumberFormat="1" applyFont="1" applyFill="1" applyBorder="1" applyAlignment="1" applyProtection="1">
      <alignment horizontal="left" vertical="center" wrapText="1"/>
      <protection locked="0"/>
    </xf>
    <xf numFmtId="0" fontId="18" fillId="2" borderId="2" xfId="12" applyFont="1" applyFill="1" applyBorder="1" applyAlignment="1" applyProtection="1">
      <alignment horizontal="left" vertical="center" wrapText="1"/>
      <protection locked="0"/>
    </xf>
    <xf numFmtId="0" fontId="18" fillId="2" borderId="18" xfId="12" applyFont="1" applyFill="1" applyBorder="1" applyAlignment="1" applyProtection="1">
      <alignment horizontal="left" vertical="center" wrapText="1"/>
      <protection locked="0"/>
    </xf>
    <xf numFmtId="49" fontId="18" fillId="2" borderId="26" xfId="0" applyNumberFormat="1" applyFont="1" applyFill="1" applyBorder="1" applyAlignment="1" applyProtection="1">
      <alignment horizontal="center" vertical="center"/>
      <protection locked="0"/>
    </xf>
    <xf numFmtId="49" fontId="18" fillId="2" borderId="69" xfId="0" applyNumberFormat="1" applyFont="1" applyFill="1" applyBorder="1" applyAlignment="1" applyProtection="1">
      <alignment horizontal="center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52" xfId="0" applyNumberFormat="1" applyFont="1" applyFill="1" applyBorder="1" applyAlignment="1" applyProtection="1">
      <alignment horizontal="center" vertical="center"/>
      <protection locked="0"/>
    </xf>
    <xf numFmtId="49" fontId="18" fillId="2" borderId="49" xfId="0" applyNumberFormat="1" applyFont="1" applyFill="1" applyBorder="1" applyAlignment="1" applyProtection="1">
      <alignment horizontal="center" vertical="center"/>
      <protection locked="0"/>
    </xf>
    <xf numFmtId="49" fontId="18" fillId="2" borderId="64" xfId="0" applyNumberFormat="1" applyFont="1" applyFill="1" applyBorder="1" applyAlignment="1" applyProtection="1">
      <alignment horizontal="center" vertical="center"/>
      <protection locked="0"/>
    </xf>
    <xf numFmtId="49" fontId="18" fillId="2" borderId="5" xfId="0" applyNumberFormat="1" applyFont="1" applyFill="1" applyBorder="1" applyAlignment="1" applyProtection="1">
      <alignment horizontal="center" vertical="center"/>
      <protection locked="0"/>
    </xf>
    <xf numFmtId="49" fontId="18" fillId="2" borderId="7" xfId="0" applyNumberFormat="1" applyFont="1" applyFill="1" applyBorder="1" applyAlignment="1" applyProtection="1">
      <alignment horizontal="center" vertical="center"/>
      <protection locked="0"/>
    </xf>
    <xf numFmtId="38" fontId="18" fillId="2" borderId="17" xfId="1" applyNumberFormat="1" applyFont="1" applyFill="1" applyBorder="1" applyAlignment="1" applyProtection="1">
      <alignment horizontal="right" vertical="center"/>
      <protection locked="0"/>
    </xf>
    <xf numFmtId="178" fontId="18" fillId="2" borderId="11" xfId="1" applyNumberFormat="1" applyFont="1" applyFill="1" applyBorder="1" applyAlignment="1" applyProtection="1">
      <alignment horizontal="right" vertical="center"/>
      <protection locked="0"/>
    </xf>
    <xf numFmtId="178" fontId="18" fillId="2" borderId="12" xfId="1" applyNumberFormat="1" applyFont="1" applyFill="1" applyBorder="1" applyAlignment="1" applyProtection="1">
      <alignment horizontal="right" vertical="center"/>
      <protection locked="0"/>
    </xf>
    <xf numFmtId="38" fontId="18" fillId="2" borderId="32" xfId="1" applyNumberFormat="1" applyFont="1" applyFill="1" applyBorder="1" applyAlignment="1" applyProtection="1">
      <alignment horizontal="right" vertical="center"/>
      <protection locked="0"/>
    </xf>
    <xf numFmtId="178" fontId="18" fillId="2" borderId="33" xfId="1" applyNumberFormat="1" applyFont="1" applyFill="1" applyBorder="1" applyAlignment="1" applyProtection="1">
      <alignment horizontal="right" vertical="center"/>
      <protection locked="0"/>
    </xf>
    <xf numFmtId="178" fontId="18" fillId="2" borderId="35" xfId="1" applyNumberFormat="1" applyFont="1" applyFill="1" applyBorder="1" applyAlignment="1" applyProtection="1">
      <alignment horizontal="right" vertical="center"/>
      <protection locked="0"/>
    </xf>
    <xf numFmtId="49" fontId="18" fillId="2" borderId="33" xfId="0" applyNumberFormat="1" applyFont="1" applyFill="1" applyBorder="1" applyAlignment="1" applyProtection="1">
      <alignment horizontal="left" vertical="center"/>
      <protection locked="0"/>
    </xf>
    <xf numFmtId="49" fontId="18" fillId="2" borderId="34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/>
      <protection locked="0"/>
    </xf>
    <xf numFmtId="177" fontId="18" fillId="2" borderId="0" xfId="0" applyNumberFormat="1" applyFont="1" applyFill="1" applyAlignment="1" applyProtection="1">
      <alignment horizontal="left" vertical="center"/>
      <protection locked="0"/>
    </xf>
    <xf numFmtId="49" fontId="18" fillId="2" borderId="0" xfId="0" applyNumberFormat="1" applyFont="1" applyFill="1" applyAlignment="1" applyProtection="1">
      <alignment horizontal="left" vertical="center" shrinkToFit="1"/>
      <protection locked="0"/>
    </xf>
    <xf numFmtId="184" fontId="18" fillId="2" borderId="0" xfId="0" applyNumberFormat="1" applyFont="1" applyFill="1" applyAlignment="1" applyProtection="1">
      <alignment horizontal="left" vertical="center"/>
      <protection locked="0"/>
    </xf>
    <xf numFmtId="181" fontId="18" fillId="2" borderId="0" xfId="0" applyNumberFormat="1" applyFont="1" applyFill="1" applyAlignment="1" applyProtection="1">
      <alignment horizontal="left" vertical="center"/>
      <protection locked="0"/>
    </xf>
    <xf numFmtId="38" fontId="18" fillId="2" borderId="7" xfId="1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 applyProtection="1">
      <alignment horizontal="left" vertical="center"/>
      <protection locked="0"/>
    </xf>
    <xf numFmtId="38" fontId="18" fillId="2" borderId="0" xfId="0" applyNumberFormat="1" applyFont="1" applyFill="1" applyAlignment="1" applyProtection="1">
      <alignment horizontal="right" vertical="center"/>
      <protection locked="0"/>
    </xf>
    <xf numFmtId="182" fontId="18" fillId="2" borderId="0" xfId="0" applyNumberFormat="1" applyFont="1" applyFill="1" applyAlignment="1" applyProtection="1">
      <alignment horizontal="right" vertical="center"/>
      <protection locked="0"/>
    </xf>
    <xf numFmtId="182" fontId="18" fillId="2" borderId="0" xfId="0" applyNumberFormat="1" applyFont="1" applyFill="1" applyAlignment="1" applyProtection="1">
      <alignment horizontal="left" vertical="center"/>
      <protection locked="0"/>
    </xf>
    <xf numFmtId="38" fontId="18" fillId="2" borderId="16" xfId="1" applyNumberFormat="1" applyFont="1" applyFill="1" applyBorder="1" applyAlignment="1" applyProtection="1">
      <alignment horizontal="right" vertical="center"/>
      <protection locked="0"/>
    </xf>
    <xf numFmtId="182" fontId="18" fillId="2" borderId="6" xfId="1" applyNumberFormat="1" applyFont="1" applyFill="1" applyBorder="1" applyAlignment="1" applyProtection="1">
      <alignment horizontal="right" vertical="center"/>
      <protection locked="0"/>
    </xf>
    <xf numFmtId="182" fontId="18" fillId="2" borderId="8" xfId="1" applyNumberFormat="1" applyFont="1" applyFill="1" applyBorder="1" applyAlignment="1" applyProtection="1">
      <alignment horizontal="right" vertical="center"/>
      <protection locked="0"/>
    </xf>
    <xf numFmtId="14" fontId="18" fillId="2" borderId="0" xfId="0" applyNumberFormat="1" applyFont="1" applyFill="1" applyAlignment="1" applyProtection="1">
      <alignment horizontal="left" vertical="center"/>
      <protection locked="0"/>
    </xf>
    <xf numFmtId="178" fontId="18" fillId="2" borderId="6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  <protection locked="0"/>
    </xf>
    <xf numFmtId="182" fontId="18" fillId="2" borderId="11" xfId="1" applyNumberFormat="1" applyFont="1" applyFill="1" applyBorder="1" applyAlignment="1" applyProtection="1">
      <alignment horizontal="right" vertical="center"/>
      <protection locked="0"/>
    </xf>
    <xf numFmtId="182" fontId="18" fillId="2" borderId="13" xfId="1" applyNumberFormat="1" applyFont="1" applyFill="1" applyBorder="1" applyAlignment="1" applyProtection="1">
      <alignment horizontal="right" vertical="center"/>
      <protection locked="0"/>
    </xf>
    <xf numFmtId="38" fontId="18" fillId="2" borderId="81" xfId="1" applyNumberFormat="1" applyFont="1" applyFill="1" applyBorder="1" applyAlignment="1" applyProtection="1">
      <alignment horizontal="right" vertical="center"/>
      <protection locked="0"/>
    </xf>
    <xf numFmtId="182" fontId="18" fillId="2" borderId="63" xfId="1" applyNumberFormat="1" applyFont="1" applyFill="1" applyBorder="1" applyAlignment="1" applyProtection="1">
      <alignment horizontal="right" vertical="center"/>
      <protection locked="0"/>
    </xf>
    <xf numFmtId="182" fontId="18" fillId="2" borderId="82" xfId="1" applyNumberFormat="1" applyFont="1" applyFill="1" applyBorder="1" applyAlignment="1" applyProtection="1">
      <alignment horizontal="right" vertical="center"/>
      <protection locked="0"/>
    </xf>
    <xf numFmtId="0" fontId="18" fillId="2" borderId="11" xfId="2" applyFont="1" applyFill="1" applyBorder="1" applyAlignment="1" applyProtection="1">
      <alignment horizontal="left" vertical="center" wrapText="1"/>
      <protection locked="0"/>
    </xf>
    <xf numFmtId="49" fontId="18" fillId="2" borderId="67" xfId="0" applyNumberFormat="1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center" vertical="center"/>
      <protection locked="0"/>
    </xf>
    <xf numFmtId="49" fontId="18" fillId="2" borderId="72" xfId="12" applyNumberFormat="1" applyFont="1" applyFill="1" applyBorder="1" applyAlignment="1" applyProtection="1">
      <alignment horizontal="center" vertical="center"/>
      <protection locked="0"/>
    </xf>
    <xf numFmtId="49" fontId="18" fillId="2" borderId="61" xfId="12" applyNumberFormat="1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left" vertical="center" wrapText="1"/>
      <protection locked="0"/>
    </xf>
    <xf numFmtId="49" fontId="18" fillId="2" borderId="41" xfId="0" applyNumberFormat="1" applyFont="1" applyFill="1" applyBorder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/>
      <protection locked="0"/>
    </xf>
    <xf numFmtId="177" fontId="18" fillId="2" borderId="7" xfId="2" applyNumberFormat="1" applyFont="1" applyFill="1" applyBorder="1" applyAlignment="1" applyProtection="1">
      <alignment horizontal="left" vertical="center" wrapText="1"/>
      <protection locked="0"/>
    </xf>
    <xf numFmtId="0" fontId="4" fillId="0" borderId="0" xfId="6" applyFont="1" applyProtection="1">
      <alignment vertical="center"/>
    </xf>
    <xf numFmtId="0" fontId="8" fillId="0" borderId="0" xfId="2" applyFont="1" applyProtection="1">
      <alignment vertical="center"/>
    </xf>
    <xf numFmtId="0" fontId="4" fillId="0" borderId="0" xfId="2" applyFont="1" applyProtection="1">
      <alignment vertical="center"/>
    </xf>
    <xf numFmtId="179" fontId="7" fillId="0" borderId="0" xfId="1" applyNumberFormat="1" applyFont="1" applyAlignment="1" applyProtection="1">
      <alignment vertical="top"/>
    </xf>
    <xf numFmtId="185" fontId="7" fillId="0" borderId="0" xfId="6" applyNumberFormat="1" applyFont="1" applyAlignment="1" applyProtection="1">
      <alignment horizontal="right" vertical="top"/>
    </xf>
    <xf numFmtId="179" fontId="4" fillId="0" borderId="0" xfId="1" applyNumberFormat="1" applyFont="1" applyAlignment="1" applyProtection="1">
      <alignment vertical="top"/>
    </xf>
    <xf numFmtId="0" fontId="13" fillId="0" borderId="0" xfId="2" applyFont="1" applyProtection="1">
      <alignment vertical="center"/>
    </xf>
    <xf numFmtId="0" fontId="4" fillId="0" borderId="0" xfId="1" applyFont="1" applyProtection="1">
      <alignment vertical="center"/>
    </xf>
    <xf numFmtId="0" fontId="18" fillId="4" borderId="23" xfId="2" applyFont="1" applyFill="1" applyBorder="1" applyAlignment="1" applyProtection="1">
      <alignment vertical="center" wrapText="1"/>
    </xf>
    <xf numFmtId="0" fontId="18" fillId="4" borderId="24" xfId="2" applyFont="1" applyFill="1" applyBorder="1" applyAlignment="1" applyProtection="1">
      <alignment vertical="center" wrapText="1"/>
    </xf>
    <xf numFmtId="0" fontId="18" fillId="4" borderId="27" xfId="2" applyFont="1" applyFill="1" applyBorder="1" applyAlignment="1" applyProtection="1">
      <alignment vertical="center" wrapText="1"/>
    </xf>
    <xf numFmtId="49" fontId="4" fillId="0" borderId="0" xfId="1" applyNumberFormat="1" applyFont="1" applyProtection="1">
      <alignment vertical="center"/>
    </xf>
    <xf numFmtId="0" fontId="18" fillId="4" borderId="28" xfId="2" applyFont="1" applyFill="1" applyBorder="1" applyProtection="1">
      <alignment vertical="center"/>
    </xf>
    <xf numFmtId="0" fontId="18" fillId="4" borderId="0" xfId="2" applyFont="1" applyFill="1" applyProtection="1">
      <alignment vertical="center"/>
    </xf>
    <xf numFmtId="0" fontId="18" fillId="4" borderId="30" xfId="2" applyFont="1" applyFill="1" applyBorder="1" applyProtection="1">
      <alignment vertical="center"/>
    </xf>
    <xf numFmtId="0" fontId="18" fillId="4" borderId="25" xfId="2" applyFont="1" applyFill="1" applyBorder="1" applyProtection="1">
      <alignment vertical="center"/>
    </xf>
    <xf numFmtId="0" fontId="18" fillId="4" borderId="21" xfId="2" applyFont="1" applyFill="1" applyBorder="1" applyProtection="1">
      <alignment vertical="center"/>
    </xf>
    <xf numFmtId="0" fontId="18" fillId="4" borderId="22" xfId="2" applyFont="1" applyFill="1" applyBorder="1" applyProtection="1">
      <alignment vertical="center"/>
    </xf>
    <xf numFmtId="0" fontId="4" fillId="0" borderId="0" xfId="2" applyFont="1" applyAlignment="1" applyProtection="1">
      <alignment vertical="center" wrapText="1"/>
    </xf>
    <xf numFmtId="0" fontId="16" fillId="0" borderId="23" xfId="0" applyFont="1" applyBorder="1" applyAlignment="1" applyProtection="1">
      <alignment horizontal="left" vertical="center" indent="1"/>
    </xf>
    <xf numFmtId="0" fontId="16" fillId="0" borderId="24" xfId="0" applyFont="1" applyBorder="1" applyAlignment="1" applyProtection="1">
      <alignment horizontal="left" vertical="center" indent="1"/>
    </xf>
    <xf numFmtId="0" fontId="16" fillId="0" borderId="27" xfId="0" applyFont="1" applyBorder="1" applyAlignment="1" applyProtection="1">
      <alignment horizontal="left" vertical="center" indent="1"/>
    </xf>
    <xf numFmtId="0" fontId="16" fillId="0" borderId="28" xfId="0" applyFont="1" applyBorder="1" applyProtection="1">
      <alignment vertical="center"/>
    </xf>
    <xf numFmtId="0" fontId="16" fillId="0" borderId="0" xfId="0" applyFont="1" applyProtection="1">
      <alignment vertical="center"/>
    </xf>
    <xf numFmtId="0" fontId="4" fillId="0" borderId="24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180" fontId="4" fillId="0" borderId="28" xfId="0" applyNumberFormat="1" applyFont="1" applyBorder="1" applyProtection="1">
      <alignment vertical="center"/>
    </xf>
    <xf numFmtId="180" fontId="4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15" fillId="0" borderId="0" xfId="0" applyFont="1" applyAlignment="1" applyProtection="1">
      <alignment horizontal="right" vertical="top"/>
    </xf>
    <xf numFmtId="0" fontId="15" fillId="0" borderId="0" xfId="0" applyFont="1" applyAlignment="1" applyProtection="1">
      <alignment vertical="top"/>
    </xf>
    <xf numFmtId="0" fontId="15" fillId="0" borderId="0" xfId="0" applyFont="1" applyAlignment="1" applyProtection="1">
      <alignment vertical="top"/>
    </xf>
    <xf numFmtId="0" fontId="4" fillId="0" borderId="30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top"/>
    </xf>
    <xf numFmtId="0" fontId="4" fillId="0" borderId="28" xfId="0" applyFont="1" applyBorder="1" applyProtection="1">
      <alignment vertical="center"/>
    </xf>
    <xf numFmtId="0" fontId="23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top" wrapText="1"/>
    </xf>
    <xf numFmtId="0" fontId="14" fillId="0" borderId="30" xfId="0" applyFont="1" applyBorder="1" applyAlignment="1" applyProtection="1">
      <alignment vertical="top" wrapText="1"/>
    </xf>
    <xf numFmtId="0" fontId="14" fillId="0" borderId="30" xfId="0" applyFont="1" applyBorder="1" applyAlignment="1" applyProtection="1">
      <alignment vertical="top"/>
    </xf>
    <xf numFmtId="0" fontId="4" fillId="0" borderId="0" xfId="2" applyFont="1" applyAlignment="1" applyProtection="1">
      <alignment horizontal="center" vertical="center"/>
    </xf>
    <xf numFmtId="0" fontId="4" fillId="0" borderId="30" xfId="2" applyFont="1" applyBorder="1" applyProtection="1">
      <alignment vertical="center"/>
    </xf>
    <xf numFmtId="49" fontId="15" fillId="0" borderId="0" xfId="0" applyNumberFormat="1" applyFont="1" applyAlignment="1" applyProtection="1">
      <alignment horizontal="right" vertical="top"/>
    </xf>
    <xf numFmtId="49" fontId="4" fillId="0" borderId="0" xfId="0" applyNumberFormat="1" applyFont="1" applyProtection="1">
      <alignment vertical="center"/>
    </xf>
    <xf numFmtId="0" fontId="24" fillId="0" borderId="0" xfId="0" applyFont="1" applyAlignment="1" applyProtection="1">
      <alignment vertical="top"/>
    </xf>
    <xf numFmtId="0" fontId="4" fillId="0" borderId="25" xfId="0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49" fontId="14" fillId="0" borderId="21" xfId="0" applyNumberFormat="1" applyFont="1" applyBorder="1" applyAlignment="1" applyProtection="1">
      <alignment vertical="top"/>
    </xf>
    <xf numFmtId="0" fontId="14" fillId="0" borderId="21" xfId="0" applyFont="1" applyBorder="1" applyAlignment="1" applyProtection="1">
      <alignment vertical="top"/>
    </xf>
    <xf numFmtId="0" fontId="4" fillId="0" borderId="22" xfId="0" applyFont="1" applyBorder="1" applyProtection="1">
      <alignment vertical="center"/>
    </xf>
    <xf numFmtId="177" fontId="14" fillId="0" borderId="0" xfId="0" applyNumberFormat="1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177" fontId="4" fillId="0" borderId="0" xfId="2" applyNumberFormat="1" applyFont="1" applyProtection="1">
      <alignment vertical="center"/>
    </xf>
    <xf numFmtId="0" fontId="15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top"/>
    </xf>
    <xf numFmtId="181" fontId="15" fillId="0" borderId="0" xfId="0" applyNumberFormat="1" applyFont="1" applyAlignment="1" applyProtection="1">
      <alignment horizontal="right" vertical="top"/>
    </xf>
    <xf numFmtId="0" fontId="23" fillId="0" borderId="0" xfId="0" applyFont="1" applyAlignment="1" applyProtection="1">
      <alignment horizontal="left" vertical="top" wrapText="1"/>
    </xf>
    <xf numFmtId="0" fontId="15" fillId="0" borderId="0" xfId="0" applyFont="1" applyAlignment="1" applyProtection="1">
      <alignment horizontal="left" vertical="top" wrapText="1"/>
    </xf>
    <xf numFmtId="0" fontId="4" fillId="0" borderId="28" xfId="2" applyFont="1" applyBorder="1" applyProtection="1">
      <alignment vertical="center"/>
    </xf>
    <xf numFmtId="49" fontId="15" fillId="0" borderId="21" xfId="0" applyNumberFormat="1" applyFont="1" applyBorder="1" applyAlignment="1" applyProtection="1">
      <alignment horizontal="right" vertical="top"/>
    </xf>
    <xf numFmtId="0" fontId="15" fillId="0" borderId="21" xfId="0" applyFont="1" applyBorder="1" applyAlignment="1" applyProtection="1">
      <alignment vertical="top" wrapText="1"/>
    </xf>
    <xf numFmtId="0" fontId="17" fillId="0" borderId="28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center" vertical="center"/>
    </xf>
    <xf numFmtId="177" fontId="4" fillId="0" borderId="0" xfId="0" applyNumberFormat="1" applyFont="1" applyProtection="1">
      <alignment vertical="center"/>
    </xf>
    <xf numFmtId="178" fontId="4" fillId="0" borderId="0" xfId="0" applyNumberFormat="1" applyFont="1" applyProtection="1">
      <alignment vertical="center"/>
    </xf>
    <xf numFmtId="182" fontId="4" fillId="0" borderId="0" xfId="0" applyNumberFormat="1" applyFont="1" applyProtection="1">
      <alignment vertical="center"/>
    </xf>
    <xf numFmtId="178" fontId="4" fillId="0" borderId="0" xfId="2" applyNumberFormat="1" applyFont="1" applyProtection="1">
      <alignment vertical="center"/>
    </xf>
    <xf numFmtId="0" fontId="16" fillId="0" borderId="25" xfId="0" applyFont="1" applyBorder="1" applyProtection="1">
      <alignment vertical="center"/>
    </xf>
    <xf numFmtId="0" fontId="4" fillId="0" borderId="21" xfId="2" applyFont="1" applyBorder="1" applyProtection="1">
      <alignment vertical="center"/>
    </xf>
    <xf numFmtId="182" fontId="4" fillId="0" borderId="0" xfId="2" applyNumberFormat="1" applyFont="1" applyProtection="1">
      <alignment vertical="center"/>
    </xf>
    <xf numFmtId="177" fontId="4" fillId="0" borderId="24" xfId="0" applyNumberFormat="1" applyFont="1" applyBorder="1" applyProtection="1">
      <alignment vertical="center"/>
    </xf>
    <xf numFmtId="178" fontId="4" fillId="0" borderId="24" xfId="0" applyNumberFormat="1" applyFont="1" applyBorder="1" applyProtection="1">
      <alignment vertical="center"/>
    </xf>
    <xf numFmtId="182" fontId="4" fillId="0" borderId="24" xfId="0" applyNumberFormat="1" applyFont="1" applyBorder="1" applyProtection="1">
      <alignment vertical="center"/>
    </xf>
    <xf numFmtId="0" fontId="4" fillId="0" borderId="24" xfId="2" applyFont="1" applyBorder="1" applyProtection="1">
      <alignment vertical="center"/>
    </xf>
    <xf numFmtId="177" fontId="15" fillId="0" borderId="0" xfId="0" applyNumberFormat="1" applyFont="1" applyAlignment="1" applyProtection="1">
      <alignment horizontal="right" vertical="top"/>
    </xf>
    <xf numFmtId="182" fontId="15" fillId="0" borderId="0" xfId="0" applyNumberFormat="1" applyFont="1" applyAlignment="1" applyProtection="1">
      <alignment vertical="top"/>
    </xf>
    <xf numFmtId="177" fontId="15" fillId="0" borderId="0" xfId="0" applyNumberFormat="1" applyFont="1" applyAlignment="1" applyProtection="1">
      <alignment vertical="top"/>
    </xf>
    <xf numFmtId="182" fontId="4" fillId="0" borderId="0" xfId="1" applyNumberFormat="1" applyFont="1" applyProtection="1">
      <alignment vertical="center"/>
    </xf>
    <xf numFmtId="178" fontId="4" fillId="0" borderId="0" xfId="1" applyNumberFormat="1" applyFont="1" applyProtection="1">
      <alignment vertical="center"/>
    </xf>
    <xf numFmtId="178" fontId="4" fillId="0" borderId="0" xfId="1" applyNumberFormat="1" applyFont="1" applyAlignment="1" applyProtection="1">
      <alignment horizontal="right" vertical="center"/>
    </xf>
    <xf numFmtId="182" fontId="15" fillId="0" borderId="0" xfId="0" applyNumberFormat="1" applyFont="1" applyAlignment="1" applyProtection="1">
      <alignment horizontal="right" vertical="top"/>
    </xf>
    <xf numFmtId="178" fontId="4" fillId="0" borderId="16" xfId="1" applyNumberFormat="1" applyFont="1" applyBorder="1" applyProtection="1">
      <alignment vertical="center"/>
    </xf>
    <xf numFmtId="178" fontId="4" fillId="0" borderId="6" xfId="1" applyNumberFormat="1" applyFont="1" applyBorder="1" applyProtection="1">
      <alignment vertical="center"/>
    </xf>
    <xf numFmtId="178" fontId="4" fillId="0" borderId="8" xfId="1" applyNumberFormat="1" applyFont="1" applyBorder="1" applyProtection="1">
      <alignment vertical="center"/>
    </xf>
    <xf numFmtId="178" fontId="4" fillId="0" borderId="17" xfId="1" applyNumberFormat="1" applyFont="1" applyBorder="1" applyProtection="1">
      <alignment vertical="center"/>
    </xf>
    <xf numFmtId="178" fontId="4" fillId="0" borderId="11" xfId="1" applyNumberFormat="1" applyFont="1" applyBorder="1" applyProtection="1">
      <alignment vertical="center"/>
    </xf>
    <xf numFmtId="178" fontId="4" fillId="0" borderId="13" xfId="1" applyNumberFormat="1" applyFont="1" applyBorder="1" applyProtection="1">
      <alignment vertical="center"/>
    </xf>
    <xf numFmtId="38" fontId="4" fillId="0" borderId="17" xfId="1" applyNumberFormat="1" applyFont="1" applyBorder="1" applyAlignment="1" applyProtection="1">
      <alignment horizontal="right" vertical="center"/>
    </xf>
    <xf numFmtId="182" fontId="4" fillId="0" borderId="11" xfId="1" applyNumberFormat="1" applyFont="1" applyBorder="1" applyAlignment="1" applyProtection="1">
      <alignment horizontal="right" vertical="center"/>
    </xf>
    <xf numFmtId="182" fontId="4" fillId="0" borderId="13" xfId="1" applyNumberFormat="1" applyFont="1" applyBorder="1" applyAlignment="1" applyProtection="1">
      <alignment horizontal="right" vertical="center"/>
    </xf>
    <xf numFmtId="178" fontId="4" fillId="0" borderId="81" xfId="1" applyNumberFormat="1" applyFont="1" applyBorder="1" applyProtection="1">
      <alignment vertical="center"/>
    </xf>
    <xf numFmtId="178" fontId="4" fillId="0" borderId="63" xfId="1" applyNumberFormat="1" applyFont="1" applyBorder="1" applyProtection="1">
      <alignment vertical="center"/>
    </xf>
    <xf numFmtId="178" fontId="4" fillId="0" borderId="82" xfId="1" applyNumberFormat="1" applyFont="1" applyBorder="1" applyProtection="1">
      <alignment vertical="center"/>
    </xf>
    <xf numFmtId="0" fontId="16" fillId="0" borderId="28" xfId="0" applyFont="1" applyBorder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49" fontId="14" fillId="0" borderId="0" xfId="0" applyNumberFormat="1" applyFont="1" applyAlignment="1" applyProtection="1">
      <alignment vertical="top"/>
    </xf>
    <xf numFmtId="0" fontId="18" fillId="0" borderId="0" xfId="0" applyFont="1" applyProtection="1">
      <alignment vertical="center"/>
    </xf>
    <xf numFmtId="0" fontId="14" fillId="0" borderId="0" xfId="0" applyFo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top"/>
    </xf>
    <xf numFmtId="0" fontId="23" fillId="0" borderId="21" xfId="0" applyFont="1" applyBorder="1" applyProtection="1">
      <alignment vertical="center"/>
    </xf>
    <xf numFmtId="0" fontId="4" fillId="0" borderId="29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178" fontId="4" fillId="0" borderId="29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178" fontId="4" fillId="0" borderId="1" xfId="0" applyNumberFormat="1" applyFont="1" applyBorder="1" applyAlignment="1" applyProtection="1">
      <alignment horizontal="center" vertical="center" wrapText="1"/>
    </xf>
    <xf numFmtId="178" fontId="4" fillId="0" borderId="2" xfId="0" applyNumberFormat="1" applyFont="1" applyBorder="1" applyAlignment="1" applyProtection="1">
      <alignment horizontal="center" vertical="center" wrapText="1"/>
    </xf>
    <xf numFmtId="178" fontId="4" fillId="0" borderId="18" xfId="0" applyNumberFormat="1" applyFont="1" applyBorder="1" applyAlignment="1" applyProtection="1">
      <alignment horizontal="center" vertical="center" wrapText="1"/>
    </xf>
    <xf numFmtId="178" fontId="4" fillId="0" borderId="3" xfId="0" applyNumberFormat="1" applyFont="1" applyBorder="1" applyAlignment="1" applyProtection="1">
      <alignment horizontal="center" vertical="center" wrapText="1"/>
    </xf>
    <xf numFmtId="180" fontId="4" fillId="0" borderId="16" xfId="0" applyNumberFormat="1" applyFont="1" applyBorder="1" applyProtection="1">
      <alignment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180" fontId="4" fillId="0" borderId="17" xfId="0" applyNumberFormat="1" applyFont="1" applyBorder="1" applyProtection="1">
      <alignment vertical="center"/>
    </xf>
    <xf numFmtId="0" fontId="4" fillId="0" borderId="11" xfId="2" applyFont="1" applyBorder="1" applyAlignment="1" applyProtection="1">
      <alignment horizontal="left" vertical="center"/>
    </xf>
    <xf numFmtId="0" fontId="4" fillId="0" borderId="13" xfId="2" applyFont="1" applyBorder="1" applyAlignment="1" applyProtection="1">
      <alignment horizontal="left" vertical="center"/>
    </xf>
    <xf numFmtId="180" fontId="4" fillId="0" borderId="32" xfId="0" applyNumberFormat="1" applyFont="1" applyBorder="1" applyProtection="1">
      <alignment vertical="center"/>
    </xf>
    <xf numFmtId="180" fontId="4" fillId="0" borderId="36" xfId="0" applyNumberFormat="1" applyFont="1" applyBorder="1" applyProtection="1">
      <alignment vertical="center"/>
    </xf>
    <xf numFmtId="0" fontId="4" fillId="0" borderId="37" xfId="0" applyFont="1" applyBorder="1" applyAlignment="1" applyProtection="1">
      <alignment horizontal="left" vertical="center"/>
    </xf>
    <xf numFmtId="0" fontId="4" fillId="0" borderId="38" xfId="0" applyFont="1" applyBorder="1" applyAlignment="1" applyProtection="1">
      <alignment horizontal="left" vertical="center"/>
    </xf>
    <xf numFmtId="38" fontId="4" fillId="0" borderId="36" xfId="1" applyNumberFormat="1" applyFont="1" applyBorder="1" applyAlignment="1" applyProtection="1">
      <alignment horizontal="right" vertical="center"/>
    </xf>
    <xf numFmtId="178" fontId="4" fillId="0" borderId="37" xfId="1" applyNumberFormat="1" applyFont="1" applyBorder="1" applyAlignment="1" applyProtection="1">
      <alignment horizontal="right" vertical="center"/>
    </xf>
    <xf numFmtId="178" fontId="4" fillId="0" borderId="39" xfId="1" applyNumberFormat="1" applyFont="1" applyBorder="1" applyAlignment="1" applyProtection="1">
      <alignment horizontal="right" vertical="center"/>
    </xf>
    <xf numFmtId="38" fontId="4" fillId="0" borderId="83" xfId="1" applyNumberFormat="1" applyFont="1" applyBorder="1" applyAlignment="1" applyProtection="1">
      <alignment horizontal="right" vertical="center"/>
    </xf>
    <xf numFmtId="38" fontId="4" fillId="0" borderId="37" xfId="1" applyNumberFormat="1" applyFont="1" applyBorder="1" applyAlignment="1" applyProtection="1">
      <alignment horizontal="right" vertical="center"/>
    </xf>
    <xf numFmtId="38" fontId="4" fillId="0" borderId="39" xfId="1" applyNumberFormat="1" applyFont="1" applyBorder="1" applyAlignment="1" applyProtection="1">
      <alignment horizontal="right" vertical="center"/>
    </xf>
    <xf numFmtId="38" fontId="4" fillId="0" borderId="38" xfId="1" applyNumberFormat="1" applyFont="1" applyBorder="1" applyAlignment="1" applyProtection="1">
      <alignment horizontal="right" vertical="center"/>
    </xf>
    <xf numFmtId="177" fontId="4" fillId="0" borderId="0" xfId="1" applyNumberFormat="1" applyFont="1" applyAlignment="1" applyProtection="1">
      <alignment horizontal="center" vertical="center"/>
    </xf>
    <xf numFmtId="178" fontId="4" fillId="0" borderId="0" xfId="1" applyNumberFormat="1" applyFont="1" applyAlignment="1" applyProtection="1">
      <alignment horizontal="center" vertical="center"/>
    </xf>
    <xf numFmtId="178" fontId="14" fillId="0" borderId="0" xfId="0" applyNumberFormat="1" applyFont="1" applyAlignment="1" applyProtection="1">
      <alignment vertical="top"/>
    </xf>
    <xf numFmtId="0" fontId="14" fillId="0" borderId="24" xfId="0" applyFont="1" applyBorder="1" applyAlignment="1" applyProtection="1">
      <alignment vertical="top"/>
    </xf>
    <xf numFmtId="178" fontId="4" fillId="0" borderId="21" xfId="0" applyNumberFormat="1" applyFont="1" applyBorder="1" applyProtection="1">
      <alignment vertical="center"/>
    </xf>
    <xf numFmtId="178" fontId="14" fillId="0" borderId="21" xfId="0" applyNumberFormat="1" applyFont="1" applyBorder="1" applyAlignment="1" applyProtection="1">
      <alignment vertical="top"/>
    </xf>
    <xf numFmtId="49" fontId="4" fillId="0" borderId="24" xfId="0" applyNumberFormat="1" applyFont="1" applyBorder="1" applyProtection="1">
      <alignment vertical="center"/>
    </xf>
    <xf numFmtId="180" fontId="15" fillId="0" borderId="0" xfId="0" applyNumberFormat="1" applyFont="1" applyAlignment="1" applyProtection="1">
      <alignment horizontal="left" vertical="center" wrapText="1"/>
    </xf>
    <xf numFmtId="180" fontId="15" fillId="0" borderId="0" xfId="0" applyNumberFormat="1" applyFont="1" applyAlignment="1" applyProtection="1">
      <alignment horizontal="left" wrapText="1"/>
    </xf>
    <xf numFmtId="180" fontId="15" fillId="0" borderId="30" xfId="0" applyNumberFormat="1" applyFont="1" applyBorder="1" applyProtection="1">
      <alignment vertical="center"/>
    </xf>
    <xf numFmtId="180" fontId="15" fillId="0" borderId="0" xfId="0" applyNumberFormat="1" applyFont="1" applyProtection="1">
      <alignment vertical="center"/>
    </xf>
    <xf numFmtId="0" fontId="4" fillId="0" borderId="29" xfId="2" applyFont="1" applyBorder="1" applyProtection="1">
      <alignment vertical="center"/>
    </xf>
    <xf numFmtId="0" fontId="4" fillId="0" borderId="2" xfId="2" applyFont="1" applyBorder="1" applyAlignment="1" applyProtection="1">
      <alignment horizontal="left" vertical="center"/>
    </xf>
    <xf numFmtId="0" fontId="4" fillId="0" borderId="18" xfId="2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left" vertical="center"/>
    </xf>
    <xf numFmtId="0" fontId="4" fillId="0" borderId="55" xfId="2" applyFont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80" fontId="4" fillId="0" borderId="70" xfId="0" applyNumberFormat="1" applyFont="1" applyBorder="1" applyProtection="1">
      <alignment vertical="center"/>
    </xf>
    <xf numFmtId="0" fontId="4" fillId="0" borderId="50" xfId="12" applyFont="1" applyBorder="1" applyAlignment="1" applyProtection="1">
      <alignment horizontal="center" vertical="center" wrapText="1"/>
    </xf>
    <xf numFmtId="0" fontId="4" fillId="0" borderId="5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3" borderId="4" xfId="12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49" fontId="4" fillId="0" borderId="0" xfId="12" applyNumberFormat="1" applyFont="1" applyAlignment="1" applyProtection="1">
      <alignment horizontal="center" vertical="center"/>
    </xf>
    <xf numFmtId="180" fontId="4" fillId="0" borderId="47" xfId="0" applyNumberFormat="1" applyFont="1" applyBorder="1" applyProtection="1">
      <alignment vertical="center"/>
    </xf>
    <xf numFmtId="0" fontId="4" fillId="0" borderId="51" xfId="12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3" borderId="9" xfId="12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center"/>
    </xf>
    <xf numFmtId="180" fontId="4" fillId="0" borderId="71" xfId="0" applyNumberFormat="1" applyFont="1" applyBorder="1" applyProtection="1">
      <alignment vertical="center"/>
    </xf>
    <xf numFmtId="0" fontId="4" fillId="0" borderId="56" xfId="12" applyFont="1" applyBorder="1" applyAlignment="1" applyProtection="1">
      <alignment horizontal="center" vertical="center" wrapText="1"/>
    </xf>
    <xf numFmtId="0" fontId="4" fillId="0" borderId="67" xfId="0" applyFont="1" applyBorder="1" applyProtection="1">
      <alignment vertical="center"/>
    </xf>
    <xf numFmtId="0" fontId="4" fillId="0" borderId="63" xfId="0" applyFont="1" applyBorder="1" applyProtection="1">
      <alignment vertical="center"/>
    </xf>
    <xf numFmtId="0" fontId="4" fillId="0" borderId="15" xfId="0" applyFont="1" applyBorder="1" applyProtection="1">
      <alignment vertical="center"/>
    </xf>
    <xf numFmtId="0" fontId="4" fillId="3" borderId="14" xfId="12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50" xfId="12" applyFont="1" applyBorder="1" applyAlignment="1" applyProtection="1">
      <alignment horizontal="center" vertical="center" textRotation="255" wrapText="1"/>
    </xf>
    <xf numFmtId="0" fontId="4" fillId="0" borderId="51" xfId="12" applyFont="1" applyBorder="1" applyAlignment="1" applyProtection="1">
      <alignment horizontal="center" vertical="center" textRotation="255" wrapText="1"/>
    </xf>
    <xf numFmtId="0" fontId="4" fillId="3" borderId="9" xfId="2" applyFont="1" applyFill="1" applyBorder="1" applyAlignment="1" applyProtection="1">
      <alignment horizontal="center" vertical="center"/>
    </xf>
    <xf numFmtId="0" fontId="4" fillId="0" borderId="30" xfId="1" applyFont="1" applyBorder="1" applyProtection="1">
      <alignment vertical="center"/>
    </xf>
    <xf numFmtId="0" fontId="4" fillId="0" borderId="56" xfId="12" applyFont="1" applyBorder="1" applyAlignment="1" applyProtection="1">
      <alignment horizontal="center" vertical="center" textRotation="255" wrapText="1"/>
    </xf>
    <xf numFmtId="0" fontId="4" fillId="3" borderId="14" xfId="2" applyFont="1" applyFill="1" applyBorder="1" applyAlignment="1" applyProtection="1">
      <alignment horizontal="center" vertical="center"/>
    </xf>
    <xf numFmtId="0" fontId="4" fillId="0" borderId="50" xfId="2" applyFont="1" applyBorder="1" applyAlignment="1" applyProtection="1">
      <alignment horizontal="center" vertical="center" textRotation="255"/>
    </xf>
    <xf numFmtId="0" fontId="4" fillId="0" borderId="51" xfId="2" applyFont="1" applyBorder="1" applyAlignment="1" applyProtection="1">
      <alignment horizontal="center" vertical="center" textRotation="255"/>
    </xf>
    <xf numFmtId="0" fontId="4" fillId="0" borderId="19" xfId="2" applyFont="1" applyBorder="1" applyAlignment="1" applyProtection="1">
      <alignment horizontal="center" vertical="center" textRotation="255"/>
    </xf>
    <xf numFmtId="0" fontId="4" fillId="0" borderId="10" xfId="12" applyFont="1" applyBorder="1" applyProtection="1">
      <alignment vertical="center"/>
    </xf>
    <xf numFmtId="0" fontId="4" fillId="0" borderId="11" xfId="12" applyFont="1" applyBorder="1" applyProtection="1">
      <alignment vertical="center"/>
    </xf>
    <xf numFmtId="0" fontId="4" fillId="0" borderId="12" xfId="12" applyFont="1" applyBorder="1" applyProtection="1">
      <alignment vertical="center"/>
    </xf>
    <xf numFmtId="0" fontId="4" fillId="3" borderId="48" xfId="12" applyFont="1" applyFill="1" applyBorder="1" applyAlignment="1" applyProtection="1">
      <alignment horizontal="center" vertical="center"/>
    </xf>
    <xf numFmtId="0" fontId="4" fillId="3" borderId="43" xfId="12" applyFont="1" applyFill="1" applyBorder="1" applyAlignment="1" applyProtection="1">
      <alignment horizontal="center" vertical="center"/>
    </xf>
    <xf numFmtId="0" fontId="4" fillId="3" borderId="59" xfId="12" applyFont="1" applyFill="1" applyBorder="1" applyAlignment="1" applyProtection="1">
      <alignment horizontal="center" vertical="center"/>
    </xf>
    <xf numFmtId="0" fontId="4" fillId="3" borderId="31" xfId="12" applyFont="1" applyFill="1" applyBorder="1" applyAlignment="1" applyProtection="1">
      <alignment horizontal="center" vertical="center"/>
    </xf>
    <xf numFmtId="0" fontId="4" fillId="3" borderId="0" xfId="12" applyFont="1" applyFill="1" applyAlignment="1" applyProtection="1">
      <alignment horizontal="center" vertical="center"/>
    </xf>
    <xf numFmtId="0" fontId="4" fillId="3" borderId="52" xfId="12" applyFont="1" applyFill="1" applyBorder="1" applyAlignment="1" applyProtection="1">
      <alignment horizontal="center" vertical="center"/>
    </xf>
    <xf numFmtId="0" fontId="4" fillId="0" borderId="67" xfId="12" applyFont="1" applyBorder="1" applyProtection="1">
      <alignment vertical="center"/>
    </xf>
    <xf numFmtId="0" fontId="4" fillId="0" borderId="63" xfId="12" applyFont="1" applyBorder="1" applyProtection="1">
      <alignment vertical="center"/>
    </xf>
    <xf numFmtId="0" fontId="4" fillId="0" borderId="15" xfId="12" applyFont="1" applyBorder="1" applyProtection="1">
      <alignment vertical="center"/>
    </xf>
    <xf numFmtId="0" fontId="4" fillId="3" borderId="49" xfId="12" applyFont="1" applyFill="1" applyBorder="1" applyAlignment="1" applyProtection="1">
      <alignment horizontal="center" vertical="center"/>
    </xf>
    <xf numFmtId="0" fontId="4" fillId="3" borderId="21" xfId="12" applyFont="1" applyFill="1" applyBorder="1" applyAlignment="1" applyProtection="1">
      <alignment horizontal="center" vertical="center"/>
    </xf>
    <xf numFmtId="0" fontId="4" fillId="3" borderId="64" xfId="12" applyFont="1" applyFill="1" applyBorder="1" applyAlignment="1" applyProtection="1">
      <alignment horizontal="center" vertical="center"/>
    </xf>
    <xf numFmtId="180" fontId="4" fillId="0" borderId="54" xfId="0" applyNumberFormat="1" applyFont="1" applyBorder="1" applyProtection="1">
      <alignment vertical="center"/>
    </xf>
    <xf numFmtId="0" fontId="4" fillId="0" borderId="1" xfId="12" applyFont="1" applyBorder="1" applyProtection="1">
      <alignment vertical="center"/>
    </xf>
    <xf numFmtId="0" fontId="4" fillId="0" borderId="2" xfId="12" applyFont="1" applyBorder="1" applyProtection="1">
      <alignment vertical="center"/>
    </xf>
    <xf numFmtId="0" fontId="4" fillId="0" borderId="18" xfId="12" applyFont="1" applyBorder="1" applyProtection="1">
      <alignment vertical="center"/>
    </xf>
    <xf numFmtId="0" fontId="4" fillId="3" borderId="1" xfId="12" applyFont="1" applyFill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7" xfId="2" applyFont="1" applyBorder="1" applyAlignment="1" applyProtection="1">
      <alignment horizontal="center" vertical="center" textRotation="255" wrapText="1"/>
    </xf>
    <xf numFmtId="0" fontId="4" fillId="0" borderId="26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69" xfId="0" applyFont="1" applyBorder="1" applyAlignment="1" applyProtection="1">
      <alignment horizontal="left" vertical="center"/>
    </xf>
    <xf numFmtId="0" fontId="4" fillId="0" borderId="12" xfId="2" applyFont="1" applyBorder="1" applyAlignment="1" applyProtection="1">
      <alignment horizontal="center" vertical="center" textRotation="255" wrapText="1"/>
    </xf>
    <xf numFmtId="0" fontId="4" fillId="0" borderId="48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59" xfId="0" applyFont="1" applyBorder="1" applyProtection="1">
      <alignment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52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left" vertical="center"/>
    </xf>
    <xf numFmtId="0" fontId="4" fillId="0" borderId="40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3" borderId="9" xfId="12" applyFont="1" applyFill="1" applyBorder="1" applyAlignment="1" applyProtection="1">
      <alignment horizontal="center" vertical="center"/>
    </xf>
    <xf numFmtId="0" fontId="4" fillId="0" borderId="48" xfId="12" applyFont="1" applyBorder="1" applyProtection="1">
      <alignment vertical="center"/>
    </xf>
    <xf numFmtId="0" fontId="4" fillId="0" borderId="43" xfId="12" applyFont="1" applyBorder="1" applyProtection="1">
      <alignment vertical="center"/>
    </xf>
    <xf numFmtId="0" fontId="4" fillId="0" borderId="59" xfId="12" applyFont="1" applyBorder="1" applyProtection="1">
      <alignment vertical="center"/>
    </xf>
    <xf numFmtId="0" fontId="4" fillId="3" borderId="58" xfId="12" applyFont="1" applyFill="1" applyBorder="1" applyAlignment="1" applyProtection="1">
      <alignment horizontal="center" vertical="center"/>
    </xf>
    <xf numFmtId="49" fontId="4" fillId="0" borderId="0" xfId="12" applyNumberFormat="1" applyFont="1" applyAlignment="1" applyProtection="1">
      <alignment horizontal="center" vertical="top"/>
    </xf>
    <xf numFmtId="0" fontId="4" fillId="0" borderId="42" xfId="2" applyFont="1" applyBorder="1" applyProtection="1">
      <alignment vertical="center"/>
    </xf>
    <xf numFmtId="180" fontId="4" fillId="0" borderId="65" xfId="0" applyNumberFormat="1" applyFont="1" applyBorder="1" applyProtection="1">
      <alignment vertical="center"/>
    </xf>
    <xf numFmtId="0" fontId="4" fillId="0" borderId="49" xfId="12" applyFont="1" applyBorder="1" applyProtection="1">
      <alignment vertical="center"/>
    </xf>
    <xf numFmtId="0" fontId="4" fillId="0" borderId="21" xfId="12" applyFont="1" applyBorder="1" applyProtection="1">
      <alignment vertical="center"/>
    </xf>
    <xf numFmtId="0" fontId="4" fillId="0" borderId="64" xfId="12" applyFont="1" applyBorder="1" applyProtection="1">
      <alignment vertical="center"/>
    </xf>
    <xf numFmtId="0" fontId="4" fillId="3" borderId="14" xfId="12" applyFont="1" applyFill="1" applyBorder="1" applyAlignment="1" applyProtection="1">
      <alignment horizontal="center" vertical="center"/>
    </xf>
    <xf numFmtId="180" fontId="4" fillId="0" borderId="42" xfId="0" applyNumberFormat="1" applyFont="1" applyBorder="1" applyProtection="1">
      <alignment vertical="center"/>
    </xf>
    <xf numFmtId="180" fontId="4" fillId="0" borderId="18" xfId="0" applyNumberFormat="1" applyFont="1" applyBorder="1" applyProtection="1">
      <alignment vertical="center"/>
    </xf>
    <xf numFmtId="0" fontId="4" fillId="0" borderId="55" xfId="12" applyFont="1" applyBorder="1" applyAlignment="1" applyProtection="1">
      <alignment vertical="top" wrapText="1"/>
    </xf>
    <xf numFmtId="0" fontId="4" fillId="3" borderId="55" xfId="12" applyFont="1" applyFill="1" applyBorder="1" applyProtection="1">
      <alignment vertical="center"/>
    </xf>
    <xf numFmtId="0" fontId="4" fillId="3" borderId="1" xfId="2" applyFont="1" applyFill="1" applyBorder="1" applyAlignment="1" applyProtection="1">
      <alignment horizontal="center" vertical="center"/>
    </xf>
    <xf numFmtId="0" fontId="4" fillId="3" borderId="2" xfId="2" applyFont="1" applyFill="1" applyBorder="1" applyAlignment="1" applyProtection="1">
      <alignment horizontal="center" vertical="center"/>
    </xf>
    <xf numFmtId="0" fontId="4" fillId="3" borderId="18" xfId="2" applyFont="1" applyFill="1" applyBorder="1" applyAlignment="1" applyProtection="1">
      <alignment horizontal="center" vertical="center"/>
    </xf>
    <xf numFmtId="180" fontId="4" fillId="0" borderId="20" xfId="0" applyNumberFormat="1" applyFont="1" applyBorder="1" applyProtection="1">
      <alignment vertical="center"/>
    </xf>
    <xf numFmtId="0" fontId="4" fillId="4" borderId="0" xfId="2" applyFont="1" applyFill="1" applyProtection="1">
      <alignment vertical="center"/>
    </xf>
    <xf numFmtId="0" fontId="4" fillId="4" borderId="52" xfId="2" applyFont="1" applyFill="1" applyBorder="1" applyProtection="1">
      <alignment vertical="center"/>
    </xf>
    <xf numFmtId="49" fontId="4" fillId="4" borderId="60" xfId="2" applyNumberFormat="1" applyFont="1" applyFill="1" applyBorder="1" applyAlignment="1" applyProtection="1">
      <alignment horizontal="center" vertical="center"/>
    </xf>
    <xf numFmtId="49" fontId="4" fillId="4" borderId="0" xfId="2" applyNumberFormat="1" applyFont="1" applyFill="1" applyAlignment="1" applyProtection="1">
      <alignment horizontal="center" vertical="center"/>
    </xf>
    <xf numFmtId="180" fontId="4" fillId="0" borderId="12" xfId="0" applyNumberFormat="1" applyFont="1" applyBorder="1" applyProtection="1">
      <alignment vertical="center"/>
    </xf>
    <xf numFmtId="0" fontId="4" fillId="4" borderId="60" xfId="2" applyFont="1" applyFill="1" applyBorder="1" applyAlignment="1" applyProtection="1">
      <alignment horizontal="center" vertical="center"/>
    </xf>
    <xf numFmtId="0" fontId="4" fillId="4" borderId="0" xfId="2" applyFont="1" applyFill="1" applyAlignment="1" applyProtection="1">
      <alignment horizontal="center" vertical="center"/>
    </xf>
    <xf numFmtId="180" fontId="4" fillId="0" borderId="15" xfId="0" applyNumberFormat="1" applyFont="1" applyBorder="1" applyProtection="1">
      <alignment vertical="center"/>
    </xf>
    <xf numFmtId="0" fontId="4" fillId="4" borderId="21" xfId="2" applyFont="1" applyFill="1" applyBorder="1" applyProtection="1">
      <alignment vertical="center"/>
    </xf>
    <xf numFmtId="0" fontId="4" fillId="4" borderId="61" xfId="2" applyFont="1" applyFill="1" applyBorder="1" applyAlignment="1" applyProtection="1">
      <alignment horizontal="center" vertical="center"/>
    </xf>
    <xf numFmtId="180" fontId="15" fillId="0" borderId="24" xfId="0" applyNumberFormat="1" applyFont="1" applyBorder="1" applyAlignment="1" applyProtection="1">
      <alignment horizontal="right" vertical="center"/>
    </xf>
    <xf numFmtId="180" fontId="15" fillId="0" borderId="0" xfId="0" applyNumberFormat="1" applyFont="1" applyAlignment="1" applyProtection="1">
      <alignment horizontal="right" vertical="center"/>
    </xf>
    <xf numFmtId="0" fontId="4" fillId="0" borderId="25" xfId="2" applyFont="1" applyBorder="1" applyProtection="1">
      <alignment vertical="center"/>
    </xf>
    <xf numFmtId="0" fontId="4" fillId="0" borderId="22" xfId="2" applyFont="1" applyBorder="1" applyProtection="1">
      <alignment vertical="center"/>
    </xf>
    <xf numFmtId="0" fontId="23" fillId="0" borderId="0" xfId="0" applyFont="1" applyAlignment="1" applyProtection="1">
      <alignment horizontal="left" vertical="top"/>
    </xf>
    <xf numFmtId="180" fontId="23" fillId="0" borderId="0" xfId="0" applyNumberFormat="1" applyFont="1" applyAlignment="1" applyProtection="1">
      <alignment vertical="center" wrapText="1"/>
    </xf>
    <xf numFmtId="180" fontId="23" fillId="0" borderId="21" xfId="0" applyNumberFormat="1" applyFont="1" applyBorder="1" applyAlignment="1" applyProtection="1">
      <alignment vertical="center" wrapText="1"/>
    </xf>
    <xf numFmtId="0" fontId="4" fillId="0" borderId="18" xfId="2" applyFont="1" applyBorder="1" applyAlignment="1" applyProtection="1">
      <alignment vertical="center" wrapText="1"/>
    </xf>
    <xf numFmtId="0" fontId="4" fillId="0" borderId="55" xfId="2" applyFont="1" applyBorder="1" applyAlignment="1" applyProtection="1">
      <alignment vertical="center" wrapText="1"/>
    </xf>
    <xf numFmtId="0" fontId="4" fillId="0" borderId="26" xfId="2" applyFont="1" applyBorder="1" applyAlignment="1" applyProtection="1">
      <alignment horizontal="left" vertical="center"/>
    </xf>
    <xf numFmtId="0" fontId="4" fillId="0" borderId="24" xfId="2" applyFont="1" applyBorder="1" applyAlignment="1" applyProtection="1">
      <alignment horizontal="left" vertical="center"/>
    </xf>
    <xf numFmtId="0" fontId="4" fillId="0" borderId="69" xfId="2" applyFont="1" applyBorder="1" applyAlignment="1" applyProtection="1">
      <alignment horizontal="left" vertical="center"/>
    </xf>
    <xf numFmtId="0" fontId="4" fillId="0" borderId="55" xfId="2" applyFont="1" applyBorder="1" applyAlignment="1" applyProtection="1">
      <alignment horizontal="left" vertical="center"/>
    </xf>
    <xf numFmtId="0" fontId="4" fillId="0" borderId="55" xfId="2" applyFont="1" applyBorder="1" applyAlignment="1" applyProtection="1">
      <alignment horizontal="left" vertical="center" wrapText="1"/>
    </xf>
    <xf numFmtId="0" fontId="4" fillId="0" borderId="55" xfId="2" applyFont="1" applyBorder="1" applyAlignment="1" applyProtection="1">
      <alignment horizontal="center" vertical="center" wrapText="1"/>
    </xf>
    <xf numFmtId="0" fontId="4" fillId="0" borderId="55" xfId="2" applyFont="1" applyBorder="1" applyProtection="1">
      <alignment vertical="center"/>
    </xf>
    <xf numFmtId="0" fontId="4" fillId="0" borderId="1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3" xfId="2" applyFont="1" applyBorder="1" applyAlignment="1" applyProtection="1">
      <alignment horizontal="left" vertical="center" wrapText="1"/>
    </xf>
    <xf numFmtId="180" fontId="4" fillId="0" borderId="30" xfId="0" applyNumberFormat="1" applyFont="1" applyBorder="1" applyProtection="1">
      <alignment vertical="center"/>
    </xf>
    <xf numFmtId="49" fontId="4" fillId="0" borderId="0" xfId="2" applyNumberFormat="1" applyFont="1" applyProtection="1">
      <alignment vertical="center"/>
    </xf>
    <xf numFmtId="0" fontId="4" fillId="0" borderId="27" xfId="2" applyFont="1" applyBorder="1" applyProtection="1">
      <alignment vertical="center"/>
    </xf>
    <xf numFmtId="0" fontId="23" fillId="0" borderId="0" xfId="0" applyFont="1" applyProtection="1">
      <alignment vertical="center"/>
    </xf>
    <xf numFmtId="49" fontId="4" fillId="0" borderId="0" xfId="0" applyNumberFormat="1" applyFont="1" applyAlignment="1" applyProtection="1">
      <alignment horizontal="right" vertical="top"/>
    </xf>
    <xf numFmtId="0" fontId="4" fillId="0" borderId="0" xfId="0" applyFont="1" applyAlignment="1" applyProtection="1">
      <alignment vertical="top"/>
    </xf>
    <xf numFmtId="49" fontId="4" fillId="0" borderId="21" xfId="0" applyNumberFormat="1" applyFont="1" applyBorder="1" applyAlignment="1" applyProtection="1">
      <alignment vertical="top"/>
    </xf>
    <xf numFmtId="0" fontId="4" fillId="0" borderId="21" xfId="0" applyFont="1" applyBorder="1" applyAlignment="1" applyProtection="1">
      <alignment vertical="top"/>
    </xf>
    <xf numFmtId="49" fontId="4" fillId="0" borderId="0" xfId="0" applyNumberFormat="1" applyFont="1" applyAlignment="1" applyProtection="1">
      <alignment vertical="top"/>
    </xf>
    <xf numFmtId="0" fontId="22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Alignment="1" applyProtection="1">
      <alignment wrapText="1"/>
    </xf>
    <xf numFmtId="0" fontId="21" fillId="0" borderId="0" xfId="0" applyFont="1" applyAlignment="1" applyProtection="1">
      <alignment wrapText="1"/>
    </xf>
    <xf numFmtId="0" fontId="4" fillId="0" borderId="74" xfId="0" applyFont="1" applyBorder="1" applyAlignment="1" applyProtection="1">
      <alignment horizontal="center" vertical="center"/>
    </xf>
    <xf numFmtId="0" fontId="4" fillId="0" borderId="74" xfId="0" applyFont="1" applyBorder="1" applyAlignment="1" applyProtection="1">
      <alignment horizontal="left" vertical="center" wrapText="1"/>
    </xf>
    <xf numFmtId="0" fontId="4" fillId="0" borderId="74" xfId="0" applyFont="1" applyBorder="1" applyAlignment="1" applyProtection="1">
      <alignment horizontal="left" vertical="center"/>
    </xf>
    <xf numFmtId="0" fontId="4" fillId="0" borderId="74" xfId="0" applyFont="1" applyBorder="1" applyAlignment="1" applyProtection="1">
      <alignment horizontal="left" vertical="center"/>
    </xf>
    <xf numFmtId="0" fontId="18" fillId="0" borderId="75" xfId="0" applyFont="1" applyBorder="1" applyAlignment="1" applyProtection="1">
      <alignment horizontal="center" vertical="center" shrinkToFit="1"/>
    </xf>
    <xf numFmtId="0" fontId="18" fillId="0" borderId="76" xfId="0" applyFont="1" applyBorder="1" applyAlignment="1" applyProtection="1">
      <alignment horizontal="center" vertical="center" shrinkToFit="1"/>
    </xf>
    <xf numFmtId="0" fontId="18" fillId="0" borderId="62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shrinkToFit="1"/>
    </xf>
    <xf numFmtId="49" fontId="18" fillId="0" borderId="0" xfId="0" applyNumberFormat="1" applyFont="1" applyAlignment="1" applyProtection="1">
      <alignment horizontal="center" vertical="center"/>
    </xf>
    <xf numFmtId="183" fontId="18" fillId="0" borderId="0" xfId="0" applyNumberFormat="1" applyFont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right" vertical="center"/>
    </xf>
    <xf numFmtId="0" fontId="4" fillId="5" borderId="0" xfId="0" applyFont="1" applyFill="1" applyProtection="1">
      <alignment vertical="center"/>
    </xf>
    <xf numFmtId="0" fontId="7" fillId="0" borderId="0" xfId="6" applyNumberFormat="1" applyFont="1" applyAlignment="1" applyProtection="1">
      <alignment horizontal="right" vertical="top"/>
    </xf>
    <xf numFmtId="0" fontId="4" fillId="0" borderId="0" xfId="6" applyNumberFormat="1" applyFont="1" applyProtection="1">
      <alignment vertical="center"/>
    </xf>
    <xf numFmtId="0" fontId="4" fillId="0" borderId="0" xfId="1" applyNumberFormat="1" applyFont="1" applyProtection="1">
      <alignment vertical="center"/>
    </xf>
    <xf numFmtId="0" fontId="4" fillId="0" borderId="0" xfId="1" applyNumberFormat="1" applyFont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 vertical="center"/>
    </xf>
  </cellXfs>
  <cellStyles count="19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通貨 2 2" xfId="18" xr:uid="{00000000-0005-0000-0000-000008000000}"/>
    <cellStyle name="標準" xfId="0" builtinId="0"/>
    <cellStyle name="標準 2" xfId="10" xr:uid="{00000000-0005-0000-0000-00000A000000}"/>
    <cellStyle name="標準 3 3" xfId="3" xr:uid="{00000000-0005-0000-0000-00000B000000}"/>
    <cellStyle name="標準 4" xfId="8" xr:uid="{00000000-0005-0000-0000-00000C000000}"/>
    <cellStyle name="標準 5" xfId="2" xr:uid="{00000000-0005-0000-0000-00000D000000}"/>
    <cellStyle name="標準 5 2" xfId="1" xr:uid="{00000000-0005-0000-0000-00000E000000}"/>
    <cellStyle name="標準 5 2 2" xfId="6" xr:uid="{00000000-0005-0000-0000-00000F000000}"/>
    <cellStyle name="標準 5 2 2 2" xfId="12" xr:uid="{00000000-0005-0000-0000-000010000000}"/>
    <cellStyle name="標準 5 2 2 3" xfId="11" xr:uid="{00000000-0005-0000-0000-000011000000}"/>
    <cellStyle name="標準 8" xfId="14" xr:uid="{00000000-0005-0000-0000-000012000000}"/>
    <cellStyle name="標準 9" xfId="5" xr:uid="{00000000-0005-0000-0000-000013000000}"/>
  </cellStyles>
  <dxfs count="142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EDFC"/>
      <color rgb="FFCCECFF"/>
      <color rgb="FFA6A6A6"/>
      <color rgb="FFE2EFDA"/>
      <color rgb="FFFF0000"/>
      <color rgb="FFEEAAFC"/>
      <color rgb="FFFFE699"/>
      <color rgb="FFC6E0B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302"/>
  <sheetViews>
    <sheetView showGridLines="0" tabSelected="1" topLeftCell="B1" zoomScaleNormal="100" workbookViewId="0">
      <selection activeCell="B1" sqref="B1"/>
    </sheetView>
  </sheetViews>
  <sheetFormatPr defaultRowHeight="13.5" x14ac:dyDescent="0.15"/>
  <cols>
    <col min="1" max="1" width="5.25" style="147" hidden="1" customWidth="1"/>
    <col min="2" max="3" width="1.625" style="147" customWidth="1"/>
    <col min="4" max="4" width="5.625" style="147" customWidth="1"/>
    <col min="5" max="5" width="4.875" style="147" customWidth="1"/>
    <col min="6" max="6" width="5.875" style="147" customWidth="1"/>
    <col min="7" max="7" width="2.125" style="147" customWidth="1"/>
    <col min="8" max="8" width="11.5" style="147" customWidth="1"/>
    <col min="9" max="9" width="1.625" style="147" customWidth="1"/>
    <col min="10" max="10" width="10.625" style="147" customWidth="1"/>
    <col min="11" max="11" width="3.625" style="147" customWidth="1"/>
    <col min="12" max="12" width="5.5" style="147" customWidth="1"/>
    <col min="13" max="13" width="5.75" style="147" customWidth="1"/>
    <col min="14" max="14" width="6.25" style="147" customWidth="1"/>
    <col min="15" max="15" width="8.375" style="147" customWidth="1"/>
    <col min="16" max="16" width="17.5" style="147" customWidth="1"/>
    <col min="17" max="17" width="7.25" style="147" customWidth="1"/>
    <col min="18" max="18" width="3.5" style="147" customWidth="1"/>
    <col min="19" max="19" width="6" style="147" customWidth="1"/>
    <col min="20" max="20" width="9.75" style="147" customWidth="1"/>
    <col min="21" max="21" width="13.75" style="147" customWidth="1"/>
    <col min="22" max="22" width="11.75" style="147" customWidth="1"/>
    <col min="23" max="24" width="2.25" style="147" customWidth="1"/>
    <col min="25" max="25" width="7.25" style="147" customWidth="1"/>
    <col min="26" max="26" width="2.625" style="147" customWidth="1"/>
    <col min="27" max="27" width="3.625" style="147" customWidth="1"/>
    <col min="28" max="16384" width="9" style="147"/>
  </cols>
  <sheetData>
    <row r="1" spans="1:27" ht="30" customHeight="1" x14ac:dyDescent="0.15">
      <c r="A1" s="445" t="s">
        <v>206</v>
      </c>
      <c r="B1" s="145"/>
      <c r="C1" s="146" t="s">
        <v>105</v>
      </c>
      <c r="D1" s="146"/>
      <c r="S1" s="148"/>
      <c r="U1" s="148"/>
      <c r="V1" s="148"/>
      <c r="W1" s="444" t="s">
        <v>217</v>
      </c>
      <c r="X1" s="149"/>
      <c r="Y1" s="149"/>
      <c r="Z1" s="149"/>
      <c r="AA1" s="150"/>
    </row>
    <row r="2" spans="1:27" ht="15" hidden="1" customHeight="1" x14ac:dyDescent="0.15">
      <c r="A2" s="445" t="s">
        <v>37</v>
      </c>
      <c r="B2" s="145"/>
      <c r="C2" s="151"/>
      <c r="D2" s="151"/>
      <c r="AA2" s="150"/>
    </row>
    <row r="3" spans="1:27" ht="30" customHeight="1" x14ac:dyDescent="0.15">
      <c r="A3" s="446" t="s">
        <v>218</v>
      </c>
      <c r="B3" s="152"/>
      <c r="C3" s="147" t="s">
        <v>214</v>
      </c>
      <c r="AA3" s="150"/>
    </row>
    <row r="4" spans="1:27" ht="5.25" customHeight="1" x14ac:dyDescent="0.15">
      <c r="A4" s="152"/>
      <c r="B4" s="152"/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5"/>
    </row>
    <row r="5" spans="1:27" ht="15" customHeight="1" x14ac:dyDescent="0.15">
      <c r="A5" s="152"/>
      <c r="B5" s="156"/>
      <c r="C5" s="157" t="s">
        <v>213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9"/>
    </row>
    <row r="6" spans="1:27" ht="15" customHeight="1" x14ac:dyDescent="0.15">
      <c r="A6" s="152"/>
      <c r="B6" s="156"/>
      <c r="C6" s="157" t="s">
        <v>25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9"/>
    </row>
    <row r="7" spans="1:27" ht="15" customHeight="1" x14ac:dyDescent="0.15">
      <c r="A7" s="152"/>
      <c r="B7" s="152"/>
      <c r="C7" s="157" t="s">
        <v>26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9"/>
    </row>
    <row r="8" spans="1:27" ht="15" hidden="1" customHeight="1" x14ac:dyDescent="0.15">
      <c r="A8" s="152"/>
      <c r="B8" s="152"/>
      <c r="C8" s="157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9"/>
    </row>
    <row r="9" spans="1:27" ht="7.5" customHeight="1" x14ac:dyDescent="0.15">
      <c r="A9" s="152"/>
      <c r="B9" s="152"/>
      <c r="C9" s="160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2"/>
    </row>
    <row r="10" spans="1:27" ht="30" customHeight="1" x14ac:dyDescent="0.15">
      <c r="A10" s="152"/>
      <c r="B10" s="152"/>
      <c r="Q10" s="163"/>
      <c r="R10" s="163"/>
      <c r="S10" s="163"/>
      <c r="T10" s="163"/>
      <c r="U10" s="163"/>
      <c r="V10" s="163"/>
      <c r="W10" s="163"/>
      <c r="X10" s="163"/>
      <c r="Y10" s="163"/>
    </row>
    <row r="11" spans="1:27" ht="15" hidden="1" customHeight="1" x14ac:dyDescent="0.15">
      <c r="A11" s="152"/>
      <c r="B11" s="152"/>
      <c r="Q11" s="163"/>
      <c r="R11" s="163"/>
      <c r="S11" s="163"/>
      <c r="T11" s="163"/>
      <c r="U11" s="163"/>
      <c r="V11" s="163"/>
      <c r="W11" s="163"/>
      <c r="X11" s="163"/>
      <c r="Y11" s="163"/>
    </row>
    <row r="12" spans="1:27" ht="15" hidden="1" customHeight="1" x14ac:dyDescent="0.15">
      <c r="A12" s="152"/>
      <c r="B12" s="152"/>
      <c r="Q12" s="163"/>
      <c r="R12" s="163"/>
      <c r="S12" s="163"/>
      <c r="T12" s="163"/>
      <c r="U12" s="163"/>
      <c r="V12" s="163"/>
      <c r="W12" s="163"/>
      <c r="X12" s="163"/>
      <c r="Y12" s="163"/>
    </row>
    <row r="13" spans="1:27" ht="20.100000000000001" customHeight="1" x14ac:dyDescent="0.15">
      <c r="A13" s="152"/>
      <c r="B13" s="152"/>
      <c r="C13" s="164" t="s">
        <v>27</v>
      </c>
      <c r="D13" s="165"/>
      <c r="E13" s="165"/>
      <c r="F13" s="165"/>
      <c r="G13" s="165"/>
      <c r="H13" s="166"/>
    </row>
    <row r="14" spans="1:27" ht="20.100000000000001" customHeight="1" x14ac:dyDescent="0.15">
      <c r="A14" s="152"/>
      <c r="B14" s="152"/>
      <c r="C14" s="167"/>
      <c r="D14" s="168"/>
      <c r="E14" s="168"/>
      <c r="F14" s="168"/>
      <c r="G14" s="168"/>
      <c r="H14" s="168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70"/>
    </row>
    <row r="15" spans="1:27" ht="15.75" hidden="1" customHeight="1" x14ac:dyDescent="0.15">
      <c r="A15" s="152"/>
      <c r="B15" s="152"/>
      <c r="C15" s="171"/>
      <c r="D15" s="172"/>
      <c r="E15" s="173"/>
      <c r="F15" s="173"/>
      <c r="G15" s="173"/>
      <c r="H15" s="173"/>
      <c r="I15" s="174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6"/>
      <c r="U15" s="176"/>
      <c r="V15" s="176"/>
      <c r="W15" s="176"/>
      <c r="X15" s="176"/>
      <c r="Y15" s="176"/>
      <c r="Z15" s="177"/>
    </row>
    <row r="16" spans="1:27" ht="15.75" hidden="1" customHeight="1" x14ac:dyDescent="0.15">
      <c r="A16" s="152"/>
      <c r="B16" s="152"/>
      <c r="C16" s="171"/>
      <c r="D16" s="172"/>
      <c r="E16" s="178"/>
      <c r="F16" s="178"/>
      <c r="G16" s="178"/>
      <c r="H16" s="178"/>
      <c r="I16" s="174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7"/>
    </row>
    <row r="17" spans="1:26" ht="15.75" hidden="1" customHeight="1" x14ac:dyDescent="0.15">
      <c r="A17" s="152"/>
      <c r="B17" s="152"/>
      <c r="C17" s="171"/>
      <c r="D17" s="172"/>
      <c r="E17" s="178"/>
      <c r="F17" s="178"/>
      <c r="G17" s="178"/>
      <c r="H17" s="178"/>
      <c r="I17" s="174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7"/>
    </row>
    <row r="18" spans="1:26" ht="15.75" hidden="1" customHeight="1" x14ac:dyDescent="0.15">
      <c r="A18" s="152"/>
      <c r="B18" s="152"/>
      <c r="C18" s="171"/>
      <c r="D18" s="172"/>
      <c r="E18" s="178"/>
      <c r="F18" s="178"/>
      <c r="G18" s="178"/>
      <c r="H18" s="178"/>
      <c r="I18" s="174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7"/>
    </row>
    <row r="19" spans="1:26" ht="15.75" hidden="1" customHeight="1" x14ac:dyDescent="0.15">
      <c r="A19" s="152"/>
      <c r="B19" s="152"/>
      <c r="C19" s="171"/>
      <c r="D19" s="172"/>
      <c r="E19" s="178"/>
      <c r="F19" s="178"/>
      <c r="G19" s="178"/>
      <c r="H19" s="178"/>
      <c r="I19" s="174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7"/>
    </row>
    <row r="20" spans="1:26" ht="20.100000000000001" customHeight="1" x14ac:dyDescent="0.15">
      <c r="A20" s="152">
        <f>IF(TRIM($I20)="", 1001, 0)</f>
        <v>1001</v>
      </c>
      <c r="B20" s="152"/>
      <c r="C20" s="171"/>
      <c r="D20" s="172">
        <v>1</v>
      </c>
      <c r="E20" s="147" t="s">
        <v>0</v>
      </c>
      <c r="I20" s="118"/>
      <c r="J20" s="116"/>
      <c r="K20" s="116"/>
      <c r="L20" s="116"/>
      <c r="M20" s="116"/>
      <c r="N20" s="178"/>
      <c r="O20" s="178"/>
      <c r="P20" s="178"/>
      <c r="Q20" s="178"/>
      <c r="R20" s="178"/>
      <c r="S20" s="178"/>
      <c r="T20" s="179"/>
      <c r="U20" s="179"/>
      <c r="V20" s="179"/>
      <c r="W20" s="179"/>
      <c r="X20" s="179"/>
      <c r="Y20" s="179"/>
      <c r="Z20" s="177"/>
    </row>
    <row r="21" spans="1:26" ht="20.100000000000001" customHeight="1" x14ac:dyDescent="0.15">
      <c r="A21" s="152"/>
      <c r="B21" s="152"/>
      <c r="C21" s="171"/>
      <c r="D21" s="172"/>
      <c r="E21" s="178"/>
      <c r="F21" s="178"/>
      <c r="G21" s="178"/>
      <c r="H21" s="178"/>
      <c r="I21" s="174" t="s">
        <v>183</v>
      </c>
      <c r="J21" s="180" t="s">
        <v>210</v>
      </c>
      <c r="K21" s="180"/>
      <c r="L21" s="180"/>
      <c r="M21" s="180"/>
      <c r="N21" s="180"/>
      <c r="O21" s="180"/>
      <c r="P21" s="180"/>
      <c r="Q21" s="180"/>
      <c r="R21" s="180"/>
      <c r="S21" s="180"/>
      <c r="T21" s="176"/>
      <c r="U21" s="176"/>
      <c r="V21" s="176"/>
      <c r="W21" s="176"/>
      <c r="X21" s="176"/>
      <c r="Y21" s="176"/>
      <c r="Z21" s="177"/>
    </row>
    <row r="22" spans="1:26" ht="20.100000000000001" customHeight="1" x14ac:dyDescent="0.15">
      <c r="A22" s="152">
        <f>IF(AND(TRIM($I22)&lt;&gt;"", OR(ISERROR(FIND("@"&amp;LEFT($I22,3)&amp;"@", 都道府県3))=FALSE, ISERROR(FIND("@"&amp;LEFT($I22,4)&amp;"@",都道府県4))=FALSE))=FALSE, 1001, 0)</f>
        <v>1001</v>
      </c>
      <c r="B22" s="152"/>
      <c r="C22" s="171"/>
      <c r="D22" s="172">
        <v>2</v>
      </c>
      <c r="E22" s="147" t="s">
        <v>1</v>
      </c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77"/>
    </row>
    <row r="23" spans="1:26" ht="20.100000000000001" customHeight="1" x14ac:dyDescent="0.15">
      <c r="A23" s="152"/>
      <c r="B23" s="152"/>
      <c r="C23" s="171"/>
      <c r="D23" s="172"/>
      <c r="E23" s="178"/>
      <c r="F23" s="178"/>
      <c r="G23" s="178"/>
      <c r="H23" s="178"/>
      <c r="I23" s="174" t="s">
        <v>184</v>
      </c>
      <c r="J23" s="180" t="s">
        <v>18</v>
      </c>
      <c r="K23" s="180"/>
      <c r="L23" s="180"/>
      <c r="M23" s="180"/>
      <c r="N23" s="180"/>
      <c r="O23" s="180"/>
      <c r="P23" s="180"/>
      <c r="Q23" s="180"/>
      <c r="R23" s="180"/>
      <c r="S23" s="180"/>
      <c r="T23" s="176"/>
      <c r="U23" s="176"/>
      <c r="V23" s="176"/>
      <c r="W23" s="176"/>
      <c r="X23" s="176"/>
      <c r="Y23" s="176"/>
      <c r="Z23" s="177"/>
    </row>
    <row r="24" spans="1:26" ht="20.100000000000001" customHeight="1" x14ac:dyDescent="0.15">
      <c r="A24" s="152">
        <f>IF(TRIM($I24)="", 1001, 0)</f>
        <v>1001</v>
      </c>
      <c r="B24" s="152"/>
      <c r="C24" s="171"/>
      <c r="D24" s="172">
        <v>3</v>
      </c>
      <c r="E24" s="147" t="s">
        <v>2</v>
      </c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77"/>
    </row>
    <row r="25" spans="1:26" ht="20.100000000000001" customHeight="1" x14ac:dyDescent="0.15">
      <c r="A25" s="152"/>
      <c r="B25" s="152"/>
      <c r="C25" s="181"/>
      <c r="D25" s="178"/>
      <c r="E25" s="178"/>
      <c r="F25" s="178"/>
      <c r="G25" s="178"/>
      <c r="H25" s="178"/>
      <c r="I25" s="174" t="s">
        <v>184</v>
      </c>
      <c r="J25" s="180" t="s">
        <v>189</v>
      </c>
      <c r="K25" s="180"/>
      <c r="L25" s="180"/>
      <c r="M25" s="180"/>
      <c r="N25" s="180"/>
      <c r="O25" s="180"/>
      <c r="P25" s="180"/>
      <c r="Q25" s="180"/>
      <c r="R25" s="180"/>
      <c r="S25" s="180"/>
      <c r="T25" s="176"/>
      <c r="U25" s="176"/>
      <c r="V25" s="176"/>
      <c r="W25" s="176"/>
      <c r="X25" s="176"/>
      <c r="Y25" s="176"/>
      <c r="Z25" s="177"/>
    </row>
    <row r="26" spans="1:26" ht="20.100000000000001" customHeight="1" x14ac:dyDescent="0.15">
      <c r="A26" s="152">
        <f>IF(TRIM($I26)="", 1001, 0)</f>
        <v>1001</v>
      </c>
      <c r="B26" s="152"/>
      <c r="C26" s="171"/>
      <c r="D26" s="172">
        <v>4</v>
      </c>
      <c r="E26" s="147" t="s">
        <v>3</v>
      </c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77"/>
    </row>
    <row r="27" spans="1:26" ht="20.100000000000001" customHeight="1" x14ac:dyDescent="0.15">
      <c r="A27" s="152"/>
      <c r="B27" s="152"/>
      <c r="C27" s="181"/>
      <c r="D27" s="178"/>
      <c r="E27" s="178"/>
      <c r="F27" s="178"/>
      <c r="G27" s="178"/>
      <c r="H27" s="178"/>
      <c r="I27" s="174" t="s">
        <v>184</v>
      </c>
      <c r="J27" s="180" t="s">
        <v>190</v>
      </c>
      <c r="K27" s="180"/>
      <c r="L27" s="182"/>
      <c r="M27" s="182"/>
      <c r="N27" s="182"/>
      <c r="O27" s="182"/>
      <c r="P27" s="182"/>
      <c r="Q27" s="182"/>
      <c r="R27" s="182"/>
      <c r="S27" s="182"/>
      <c r="T27" s="183"/>
      <c r="U27" s="183"/>
      <c r="V27" s="183"/>
      <c r="W27" s="183"/>
      <c r="X27" s="183"/>
      <c r="Y27" s="183"/>
      <c r="Z27" s="184"/>
    </row>
    <row r="28" spans="1:26" ht="20.100000000000001" customHeight="1" x14ac:dyDescent="0.15">
      <c r="A28" s="152">
        <f>IF(TRIM($I28)="", 1001, 0)</f>
        <v>1001</v>
      </c>
      <c r="B28" s="152"/>
      <c r="C28" s="171"/>
      <c r="D28" s="172">
        <v>5</v>
      </c>
      <c r="E28" s="147" t="s">
        <v>17</v>
      </c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77"/>
    </row>
    <row r="29" spans="1:26" ht="20.100000000000001" customHeight="1" x14ac:dyDescent="0.15">
      <c r="A29" s="152"/>
      <c r="B29" s="152"/>
      <c r="C29" s="181"/>
      <c r="D29" s="178"/>
      <c r="E29" s="178"/>
      <c r="F29" s="178"/>
      <c r="G29" s="178"/>
      <c r="H29" s="178"/>
      <c r="I29" s="174" t="s">
        <v>184</v>
      </c>
      <c r="J29" s="180" t="s">
        <v>35</v>
      </c>
      <c r="K29" s="180"/>
      <c r="L29" s="180"/>
      <c r="M29" s="180"/>
      <c r="N29" s="180"/>
      <c r="O29" s="180"/>
      <c r="P29" s="180"/>
      <c r="Q29" s="180"/>
      <c r="R29" s="180"/>
      <c r="S29" s="180"/>
      <c r="T29" s="176"/>
      <c r="U29" s="176"/>
      <c r="V29" s="176"/>
      <c r="W29" s="176"/>
      <c r="X29" s="176"/>
      <c r="Y29" s="176"/>
      <c r="Z29" s="185"/>
    </row>
    <row r="30" spans="1:26" ht="20.100000000000001" customHeight="1" x14ac:dyDescent="0.15">
      <c r="A30" s="152">
        <f>IF(TRIM($I30)="", 1001, 0)</f>
        <v>1001</v>
      </c>
      <c r="B30" s="152"/>
      <c r="C30" s="171"/>
      <c r="D30" s="172">
        <v>6</v>
      </c>
      <c r="E30" s="147" t="s">
        <v>4</v>
      </c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77"/>
    </row>
    <row r="31" spans="1:26" ht="20.100000000000001" customHeight="1" x14ac:dyDescent="0.15">
      <c r="A31" s="152"/>
      <c r="B31" s="152"/>
      <c r="C31" s="181"/>
      <c r="D31" s="178"/>
      <c r="E31" s="178"/>
      <c r="F31" s="178"/>
      <c r="G31" s="178"/>
      <c r="H31" s="178"/>
      <c r="I31" s="174" t="s">
        <v>184</v>
      </c>
      <c r="J31" s="180" t="s">
        <v>10</v>
      </c>
      <c r="K31" s="180"/>
      <c r="L31" s="180"/>
      <c r="M31" s="180"/>
      <c r="N31" s="180"/>
      <c r="O31" s="180"/>
      <c r="P31" s="180"/>
      <c r="Q31" s="180"/>
      <c r="R31" s="180"/>
      <c r="S31" s="180"/>
      <c r="T31" s="176"/>
      <c r="U31" s="176"/>
      <c r="V31" s="176"/>
      <c r="W31" s="176"/>
      <c r="X31" s="176"/>
      <c r="Y31" s="176"/>
      <c r="Z31" s="185"/>
    </row>
    <row r="32" spans="1:26" ht="20.100000000000001" customHeight="1" x14ac:dyDescent="0.15">
      <c r="A32" s="152">
        <f>IF(TRIM($I32)="", 1001, 0)</f>
        <v>1001</v>
      </c>
      <c r="B32" s="152"/>
      <c r="C32" s="171"/>
      <c r="D32" s="172">
        <v>7</v>
      </c>
      <c r="E32" s="147" t="s">
        <v>5</v>
      </c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77"/>
    </row>
    <row r="33" spans="1:26" ht="20.100000000000001" customHeight="1" x14ac:dyDescent="0.15">
      <c r="A33" s="152"/>
      <c r="B33" s="152"/>
      <c r="C33" s="181"/>
      <c r="D33" s="178"/>
      <c r="E33" s="178"/>
      <c r="F33" s="178"/>
      <c r="G33" s="178"/>
      <c r="H33" s="178"/>
      <c r="I33" s="174" t="s">
        <v>184</v>
      </c>
      <c r="J33" s="180" t="s">
        <v>11</v>
      </c>
      <c r="K33" s="180"/>
      <c r="L33" s="180"/>
      <c r="M33" s="180"/>
      <c r="N33" s="180"/>
      <c r="O33" s="180"/>
      <c r="P33" s="180"/>
      <c r="Q33" s="180"/>
      <c r="R33" s="180"/>
      <c r="S33" s="180"/>
      <c r="T33" s="176"/>
      <c r="U33" s="176"/>
      <c r="V33" s="176"/>
      <c r="W33" s="176"/>
      <c r="X33" s="176"/>
      <c r="Y33" s="176"/>
      <c r="Z33" s="177"/>
    </row>
    <row r="34" spans="1:26" ht="20.100000000000001" customHeight="1" x14ac:dyDescent="0.15">
      <c r="A34" s="152">
        <f>IF(NOT(AND(TRIM($I34)&lt;&gt;"",ISNUMBER(VALUE(SUBSTITUTE($I34,"-",""))))), 1001, 0)</f>
        <v>1001</v>
      </c>
      <c r="B34" s="152"/>
      <c r="C34" s="171"/>
      <c r="D34" s="172">
        <v>8</v>
      </c>
      <c r="E34" s="147" t="s">
        <v>6</v>
      </c>
      <c r="I34" s="115"/>
      <c r="J34" s="116"/>
      <c r="K34" s="116"/>
      <c r="L34" s="116"/>
      <c r="M34" s="116"/>
      <c r="T34" s="186"/>
      <c r="U34" s="186"/>
      <c r="V34" s="186"/>
      <c r="W34" s="186"/>
      <c r="X34" s="186"/>
      <c r="Y34" s="186"/>
      <c r="Z34" s="177"/>
    </row>
    <row r="35" spans="1:26" ht="20.100000000000001" customHeight="1" x14ac:dyDescent="0.15">
      <c r="A35" s="152"/>
      <c r="B35" s="152"/>
      <c r="C35" s="181"/>
      <c r="D35" s="178"/>
      <c r="E35" s="178"/>
      <c r="F35" s="178"/>
      <c r="G35" s="178"/>
      <c r="H35" s="178"/>
      <c r="I35" s="174" t="s">
        <v>184</v>
      </c>
      <c r="J35" s="180" t="s">
        <v>191</v>
      </c>
      <c r="K35" s="180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7"/>
    </row>
    <row r="36" spans="1:26" ht="20.100000000000001" customHeight="1" x14ac:dyDescent="0.15">
      <c r="A36" s="152">
        <f>IF(NOT(AND($I36&lt;&gt;"",ISNUMBER(VALUE(SUBSTITUTE($I36,"-",""))))), 1001, 0)</f>
        <v>1001</v>
      </c>
      <c r="B36" s="152"/>
      <c r="C36" s="171"/>
      <c r="D36" s="172">
        <v>9</v>
      </c>
      <c r="E36" s="147" t="s">
        <v>7</v>
      </c>
      <c r="I36" s="115"/>
      <c r="J36" s="116"/>
      <c r="K36" s="116"/>
      <c r="L36" s="116"/>
      <c r="M36" s="116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7"/>
    </row>
    <row r="37" spans="1:26" ht="20.100000000000001" customHeight="1" x14ac:dyDescent="0.15">
      <c r="A37" s="152"/>
      <c r="B37" s="152"/>
      <c r="C37" s="181"/>
      <c r="D37" s="178"/>
      <c r="E37" s="178"/>
      <c r="F37" s="178"/>
      <c r="G37" s="178"/>
      <c r="H37" s="178"/>
      <c r="I37" s="174" t="s">
        <v>184</v>
      </c>
      <c r="J37" s="180" t="s">
        <v>192</v>
      </c>
      <c r="K37" s="180"/>
      <c r="L37" s="176"/>
      <c r="M37" s="176"/>
      <c r="N37" s="176"/>
      <c r="O37" s="176"/>
      <c r="P37" s="176"/>
      <c r="Q37" s="176"/>
      <c r="S37" s="179"/>
      <c r="T37" s="179"/>
      <c r="U37" s="179"/>
      <c r="V37" s="179"/>
      <c r="W37" s="179"/>
      <c r="X37" s="179"/>
      <c r="Y37" s="179"/>
      <c r="Z37" s="177"/>
    </row>
    <row r="38" spans="1:26" ht="20.100000000000001" customHeight="1" x14ac:dyDescent="0.15">
      <c r="A38" s="152">
        <f>IF(TRIM($I38)="", 1001, 0)</f>
        <v>1001</v>
      </c>
      <c r="B38" s="152"/>
      <c r="C38" s="171"/>
      <c r="D38" s="172">
        <v>10</v>
      </c>
      <c r="E38" s="147" t="s">
        <v>9</v>
      </c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87"/>
    </row>
    <row r="39" spans="1:26" ht="20.100000000000001" customHeight="1" x14ac:dyDescent="0.15">
      <c r="A39" s="152"/>
      <c r="B39" s="152"/>
      <c r="C39" s="181"/>
      <c r="D39" s="178"/>
      <c r="E39" s="178"/>
      <c r="F39" s="178"/>
      <c r="G39" s="178"/>
      <c r="H39" s="178"/>
      <c r="I39" s="188"/>
      <c r="J39" s="176"/>
      <c r="K39" s="176"/>
      <c r="L39" s="176"/>
      <c r="M39" s="176"/>
      <c r="N39" s="176"/>
      <c r="O39" s="176"/>
      <c r="P39" s="176"/>
      <c r="Q39" s="176"/>
      <c r="R39" s="179"/>
      <c r="S39" s="179"/>
      <c r="T39" s="179"/>
      <c r="U39" s="179"/>
      <c r="V39" s="179"/>
      <c r="W39" s="179"/>
      <c r="X39" s="179"/>
      <c r="Y39" s="179"/>
      <c r="Z39" s="187"/>
    </row>
    <row r="40" spans="1:26" ht="20.100000000000001" customHeight="1" x14ac:dyDescent="0.15">
      <c r="A40" s="152">
        <f>IF(AND($I40&lt;&gt;"一致する", $I40&lt;&gt;"一致しない"), 1001, 0)</f>
        <v>0</v>
      </c>
      <c r="B40" s="152"/>
      <c r="C40" s="171"/>
      <c r="D40" s="172">
        <v>11</v>
      </c>
      <c r="E40" s="147" t="s">
        <v>152</v>
      </c>
      <c r="I40" s="115" t="s">
        <v>200</v>
      </c>
      <c r="J40" s="121"/>
      <c r="K40" s="121"/>
      <c r="L40" s="121"/>
      <c r="M40" s="121"/>
      <c r="N40" s="178"/>
      <c r="O40" s="189"/>
      <c r="P40" s="189"/>
      <c r="Q40" s="189"/>
      <c r="R40" s="179"/>
      <c r="S40" s="179"/>
      <c r="T40" s="179"/>
      <c r="U40" s="179"/>
      <c r="V40" s="179"/>
      <c r="W40" s="179"/>
      <c r="X40" s="179"/>
      <c r="Y40" s="179"/>
      <c r="Z40" s="187"/>
    </row>
    <row r="41" spans="1:26" ht="20.100000000000001" customHeight="1" x14ac:dyDescent="0.15">
      <c r="A41" s="152"/>
      <c r="B41" s="152"/>
      <c r="C41" s="181"/>
      <c r="D41" s="178"/>
      <c r="E41" s="178"/>
      <c r="F41" s="178"/>
      <c r="G41" s="178"/>
      <c r="H41" s="178"/>
      <c r="I41" s="188" t="s">
        <v>184</v>
      </c>
      <c r="J41" s="190" t="s">
        <v>204</v>
      </c>
      <c r="K41" s="180"/>
      <c r="L41" s="180"/>
      <c r="M41" s="180"/>
      <c r="N41" s="180"/>
      <c r="O41" s="180"/>
      <c r="P41" s="180"/>
      <c r="Q41" s="180"/>
      <c r="S41" s="179"/>
      <c r="T41" s="179"/>
      <c r="U41" s="179"/>
      <c r="V41" s="179"/>
      <c r="W41" s="179"/>
      <c r="X41" s="179"/>
      <c r="Y41" s="179"/>
      <c r="Z41" s="187"/>
    </row>
    <row r="42" spans="1:26" ht="20.100000000000001" customHeight="1" x14ac:dyDescent="0.15">
      <c r="A42" s="152"/>
      <c r="B42" s="152"/>
      <c r="C42" s="191"/>
      <c r="D42" s="192"/>
      <c r="E42" s="192"/>
      <c r="F42" s="192"/>
      <c r="G42" s="192"/>
      <c r="H42" s="192"/>
      <c r="I42" s="193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5"/>
    </row>
    <row r="43" spans="1:26" ht="20.100000000000001" customHeight="1" x14ac:dyDescent="0.15">
      <c r="A43" s="152"/>
      <c r="B43" s="152"/>
      <c r="C43" s="178"/>
      <c r="D43" s="178"/>
      <c r="E43" s="178"/>
      <c r="F43" s="178"/>
      <c r="G43" s="178"/>
      <c r="H43" s="178"/>
      <c r="I43" s="196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78"/>
    </row>
    <row r="44" spans="1:26" ht="15.75" hidden="1" customHeight="1" x14ac:dyDescent="0.15">
      <c r="A44" s="152"/>
      <c r="B44" s="152"/>
      <c r="C44" s="178"/>
      <c r="D44" s="178"/>
      <c r="E44" s="178"/>
      <c r="F44" s="178"/>
      <c r="G44" s="178"/>
      <c r="H44" s="178"/>
      <c r="I44" s="196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78"/>
    </row>
    <row r="45" spans="1:26" ht="15.75" hidden="1" customHeight="1" x14ac:dyDescent="0.15">
      <c r="A45" s="152"/>
      <c r="B45" s="152"/>
      <c r="C45" s="178"/>
      <c r="D45" s="178"/>
      <c r="E45" s="178"/>
      <c r="F45" s="178"/>
      <c r="G45" s="178"/>
      <c r="H45" s="178"/>
      <c r="I45" s="196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78"/>
    </row>
    <row r="46" spans="1:26" ht="15.75" hidden="1" customHeight="1" x14ac:dyDescent="0.15">
      <c r="A46" s="152"/>
      <c r="B46" s="152"/>
      <c r="C46" s="178"/>
      <c r="D46" s="178"/>
      <c r="E46" s="178"/>
      <c r="F46" s="178"/>
      <c r="G46" s="178"/>
      <c r="H46" s="178"/>
      <c r="I46" s="196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78"/>
    </row>
    <row r="47" spans="1:26" ht="15.75" hidden="1" customHeight="1" x14ac:dyDescent="0.15">
      <c r="A47" s="152"/>
      <c r="B47" s="152"/>
      <c r="C47" s="178"/>
      <c r="D47" s="178"/>
      <c r="E47" s="178"/>
      <c r="F47" s="178"/>
      <c r="G47" s="178"/>
      <c r="H47" s="178"/>
      <c r="I47" s="196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78"/>
    </row>
    <row r="48" spans="1:26" ht="15.75" hidden="1" customHeight="1" x14ac:dyDescent="0.15">
      <c r="A48" s="152"/>
      <c r="B48" s="152"/>
      <c r="C48" s="178"/>
      <c r="D48" s="178"/>
      <c r="E48" s="178"/>
      <c r="F48" s="178"/>
      <c r="G48" s="178"/>
      <c r="H48" s="178"/>
      <c r="I48" s="196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78"/>
    </row>
    <row r="49" spans="1:26" ht="14.45" hidden="1" customHeight="1" x14ac:dyDescent="0.15">
      <c r="A49" s="152"/>
      <c r="B49" s="152"/>
      <c r="C49" s="178"/>
      <c r="D49" s="178"/>
      <c r="E49" s="178"/>
      <c r="F49" s="178"/>
      <c r="G49" s="178"/>
      <c r="H49" s="178"/>
      <c r="I49" s="196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78"/>
    </row>
    <row r="50" spans="1:26" ht="15.75" hidden="1" customHeight="1" x14ac:dyDescent="0.15">
      <c r="A50" s="152"/>
      <c r="B50" s="152"/>
      <c r="C50" s="178"/>
      <c r="D50" s="178"/>
      <c r="E50" s="178"/>
      <c r="F50" s="178"/>
      <c r="G50" s="178"/>
      <c r="H50" s="178"/>
      <c r="I50" s="196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78"/>
    </row>
    <row r="51" spans="1:26" ht="15.75" hidden="1" customHeight="1" x14ac:dyDescent="0.15">
      <c r="A51" s="152"/>
      <c r="B51" s="152"/>
      <c r="C51" s="178"/>
      <c r="D51" s="178"/>
      <c r="E51" s="178"/>
      <c r="F51" s="178"/>
      <c r="G51" s="178"/>
      <c r="H51" s="178"/>
      <c r="I51" s="196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78"/>
    </row>
    <row r="52" spans="1:26" ht="15.75" hidden="1" customHeight="1" x14ac:dyDescent="0.15">
      <c r="A52" s="152"/>
      <c r="B52" s="152"/>
      <c r="C52" s="178"/>
      <c r="D52" s="178"/>
      <c r="E52" s="178"/>
      <c r="F52" s="178"/>
      <c r="G52" s="178"/>
      <c r="H52" s="178"/>
      <c r="I52" s="196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78"/>
    </row>
    <row r="53" spans="1:26" ht="15.75" hidden="1" customHeight="1" x14ac:dyDescent="0.15">
      <c r="A53" s="152"/>
      <c r="B53" s="152"/>
      <c r="C53" s="178"/>
      <c r="D53" s="178"/>
      <c r="E53" s="178"/>
      <c r="F53" s="178"/>
      <c r="G53" s="178"/>
      <c r="H53" s="178"/>
      <c r="I53" s="196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78"/>
    </row>
    <row r="54" spans="1:26" ht="15.75" hidden="1" customHeight="1" x14ac:dyDescent="0.15">
      <c r="A54" s="152"/>
      <c r="B54" s="152"/>
      <c r="C54" s="178"/>
      <c r="D54" s="178"/>
      <c r="E54" s="178"/>
      <c r="F54" s="178"/>
      <c r="G54" s="178"/>
      <c r="H54" s="178"/>
      <c r="I54" s="196"/>
      <c r="J54" s="197"/>
      <c r="K54" s="197"/>
      <c r="L54" s="197"/>
      <c r="M54" s="197"/>
      <c r="N54" s="197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78"/>
    </row>
    <row r="55" spans="1:26" ht="15.75" hidden="1" customHeight="1" x14ac:dyDescent="0.15">
      <c r="A55" s="152"/>
      <c r="B55" s="152"/>
      <c r="C55" s="178"/>
      <c r="D55" s="178"/>
      <c r="E55" s="178"/>
      <c r="F55" s="178"/>
      <c r="G55" s="178"/>
      <c r="H55" s="178"/>
      <c r="I55" s="196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78"/>
    </row>
    <row r="56" spans="1:26" ht="14.45" hidden="1" customHeight="1" x14ac:dyDescent="0.15">
      <c r="A56" s="152"/>
      <c r="B56" s="152"/>
      <c r="C56" s="178"/>
      <c r="D56" s="178"/>
      <c r="E56" s="178"/>
      <c r="F56" s="178"/>
      <c r="G56" s="178"/>
      <c r="H56" s="178"/>
      <c r="I56" s="196"/>
      <c r="J56" s="197"/>
      <c r="K56" s="197"/>
      <c r="L56" s="197"/>
      <c r="M56" s="197"/>
      <c r="N56" s="197"/>
      <c r="O56" s="197"/>
      <c r="P56" s="197"/>
      <c r="Q56" s="197"/>
      <c r="R56" s="197"/>
      <c r="S56" s="197"/>
      <c r="T56" s="197"/>
      <c r="U56" s="197"/>
      <c r="V56" s="197"/>
      <c r="W56" s="197"/>
      <c r="X56" s="197"/>
      <c r="Y56" s="197"/>
      <c r="Z56" s="178"/>
    </row>
    <row r="57" spans="1:26" ht="15.75" hidden="1" customHeight="1" x14ac:dyDescent="0.15">
      <c r="A57" s="152"/>
      <c r="B57" s="152"/>
      <c r="C57" s="178"/>
      <c r="D57" s="178"/>
      <c r="E57" s="178"/>
      <c r="F57" s="178"/>
      <c r="G57" s="178"/>
      <c r="H57" s="178"/>
      <c r="I57" s="196"/>
      <c r="J57" s="197"/>
      <c r="K57" s="197"/>
      <c r="L57" s="197"/>
      <c r="M57" s="197"/>
      <c r="N57" s="197"/>
      <c r="O57" s="197"/>
      <c r="P57" s="197"/>
      <c r="Q57" s="197"/>
      <c r="R57" s="197"/>
      <c r="S57" s="197"/>
      <c r="T57" s="197"/>
      <c r="U57" s="197"/>
      <c r="V57" s="197"/>
      <c r="W57" s="197"/>
      <c r="X57" s="197"/>
      <c r="Y57" s="197"/>
      <c r="Z57" s="178"/>
    </row>
    <row r="58" spans="1:26" ht="15.75" hidden="1" customHeight="1" x14ac:dyDescent="0.15">
      <c r="A58" s="152"/>
      <c r="B58" s="152"/>
      <c r="C58" s="178"/>
      <c r="D58" s="178"/>
      <c r="E58" s="178"/>
      <c r="F58" s="178"/>
      <c r="G58" s="178"/>
      <c r="H58" s="178"/>
      <c r="I58" s="196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78"/>
    </row>
    <row r="59" spans="1:26" ht="20.100000000000001" customHeight="1" x14ac:dyDescent="0.15">
      <c r="A59" s="152"/>
      <c r="B59" s="152"/>
      <c r="C59" s="178"/>
      <c r="D59" s="178"/>
      <c r="E59" s="178"/>
      <c r="F59" s="178"/>
      <c r="G59" s="178"/>
      <c r="H59" s="178"/>
      <c r="I59" s="196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78"/>
    </row>
    <row r="60" spans="1:26" ht="20.100000000000001" customHeight="1" x14ac:dyDescent="0.15">
      <c r="A60" s="152"/>
      <c r="B60" s="152"/>
      <c r="C60" s="164" t="s">
        <v>28</v>
      </c>
      <c r="D60" s="165"/>
      <c r="E60" s="165"/>
      <c r="F60" s="165"/>
      <c r="G60" s="165"/>
      <c r="H60" s="166"/>
      <c r="I60" s="198"/>
    </row>
    <row r="61" spans="1:26" ht="20.100000000000001" customHeight="1" x14ac:dyDescent="0.15">
      <c r="A61" s="152"/>
      <c r="B61" s="152"/>
      <c r="C61" s="167"/>
      <c r="D61" s="168"/>
      <c r="E61" s="168"/>
      <c r="F61" s="168"/>
      <c r="G61" s="168"/>
      <c r="H61" s="168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70"/>
    </row>
    <row r="62" spans="1:26" ht="20.100000000000001" customHeight="1" x14ac:dyDescent="0.15">
      <c r="A62" s="152"/>
      <c r="B62" s="152"/>
      <c r="C62" s="171"/>
      <c r="D62" s="199" t="s">
        <v>146</v>
      </c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77"/>
    </row>
    <row r="63" spans="1:26" ht="20.100000000000001" customHeight="1" x14ac:dyDescent="0.15">
      <c r="A63" s="152">
        <f>IF(AND($I63&lt;&gt;"しない", $I63&lt;&gt;"する"), 1001, 0)</f>
        <v>1001</v>
      </c>
      <c r="B63" s="152"/>
      <c r="C63" s="171"/>
      <c r="D63" s="172">
        <v>1</v>
      </c>
      <c r="E63" s="178" t="s">
        <v>29</v>
      </c>
      <c r="F63" s="178"/>
      <c r="G63" s="178"/>
      <c r="H63" s="178"/>
      <c r="I63" s="115"/>
      <c r="J63" s="115"/>
      <c r="K63" s="115"/>
      <c r="L63" s="115"/>
      <c r="M63" s="115"/>
      <c r="N63" s="178"/>
      <c r="O63" s="178"/>
      <c r="P63" s="178"/>
      <c r="Q63" s="178"/>
      <c r="R63" s="178"/>
      <c r="S63" s="178"/>
      <c r="Z63" s="187"/>
    </row>
    <row r="64" spans="1:26" ht="20.100000000000001" customHeight="1" x14ac:dyDescent="0.15">
      <c r="A64" s="152"/>
      <c r="B64" s="152"/>
      <c r="C64" s="171"/>
      <c r="D64" s="178"/>
      <c r="E64" s="178"/>
      <c r="F64" s="178"/>
      <c r="G64" s="178"/>
      <c r="H64" s="178"/>
      <c r="I64" s="188" t="s">
        <v>184</v>
      </c>
      <c r="J64" s="180" t="s">
        <v>153</v>
      </c>
      <c r="K64" s="180"/>
      <c r="L64" s="180"/>
      <c r="M64" s="180"/>
      <c r="N64" s="180"/>
      <c r="O64" s="180"/>
      <c r="P64" s="180"/>
      <c r="Q64" s="180"/>
      <c r="R64" s="180"/>
      <c r="S64" s="180"/>
      <c r="T64" s="200"/>
      <c r="U64" s="200"/>
      <c r="V64" s="200"/>
      <c r="W64" s="200"/>
      <c r="X64" s="200"/>
      <c r="Y64" s="200"/>
      <c r="Z64" s="187"/>
    </row>
    <row r="65" spans="1:26" ht="15.75" hidden="1" customHeight="1" x14ac:dyDescent="0.15">
      <c r="A65" s="152"/>
      <c r="B65" s="152"/>
      <c r="C65" s="171"/>
      <c r="D65" s="178"/>
      <c r="E65" s="178"/>
      <c r="F65" s="178"/>
      <c r="G65" s="178"/>
      <c r="H65" s="178"/>
      <c r="I65" s="188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187"/>
    </row>
    <row r="66" spans="1:26" ht="15.75" hidden="1" customHeight="1" x14ac:dyDescent="0.15">
      <c r="A66" s="152"/>
      <c r="B66" s="152"/>
      <c r="C66" s="171"/>
      <c r="D66" s="178"/>
      <c r="E66" s="178"/>
      <c r="F66" s="178"/>
      <c r="G66" s="178"/>
      <c r="H66" s="178"/>
      <c r="I66" s="188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187"/>
    </row>
    <row r="67" spans="1:26" ht="15.75" hidden="1" customHeight="1" x14ac:dyDescent="0.15">
      <c r="A67" s="152"/>
      <c r="B67" s="152"/>
      <c r="C67" s="171"/>
      <c r="D67" s="178"/>
      <c r="E67" s="178"/>
      <c r="F67" s="178"/>
      <c r="G67" s="178"/>
      <c r="H67" s="178"/>
      <c r="I67" s="188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187"/>
    </row>
    <row r="68" spans="1:26" ht="15.75" hidden="1" customHeight="1" x14ac:dyDescent="0.15">
      <c r="A68" s="152"/>
      <c r="B68" s="152"/>
      <c r="C68" s="171"/>
      <c r="D68" s="178"/>
      <c r="E68" s="178"/>
      <c r="F68" s="178"/>
      <c r="G68" s="178"/>
      <c r="H68" s="178"/>
      <c r="I68" s="188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187"/>
    </row>
    <row r="69" spans="1:26" ht="20.100000000000001" customHeight="1" x14ac:dyDescent="0.15">
      <c r="A69" s="152">
        <f>IF(OR(AND($I63="する",TRIM($I69)=""),AND($I63="しない",NOT(ISBLANK($I69)))), 1001, 0)</f>
        <v>0</v>
      </c>
      <c r="B69" s="152"/>
      <c r="C69" s="171"/>
      <c r="D69" s="172">
        <v>2</v>
      </c>
      <c r="E69" s="147" t="s">
        <v>0</v>
      </c>
      <c r="I69" s="118"/>
      <c r="J69" s="119"/>
      <c r="K69" s="119"/>
      <c r="L69" s="119"/>
      <c r="M69" s="119"/>
      <c r="N69" s="178"/>
      <c r="O69" s="178"/>
      <c r="P69" s="178"/>
      <c r="Q69" s="178"/>
      <c r="R69" s="178"/>
      <c r="S69" s="178"/>
      <c r="T69" s="179"/>
      <c r="U69" s="179"/>
      <c r="V69" s="179"/>
      <c r="W69" s="179"/>
      <c r="X69" s="179"/>
      <c r="Y69" s="179"/>
      <c r="Z69" s="177"/>
    </row>
    <row r="70" spans="1:26" ht="20.100000000000001" customHeight="1" x14ac:dyDescent="0.15">
      <c r="A70" s="152"/>
      <c r="B70" s="152"/>
      <c r="C70" s="171"/>
      <c r="D70" s="172"/>
      <c r="E70" s="178"/>
      <c r="F70" s="178"/>
      <c r="G70" s="178"/>
      <c r="H70" s="178"/>
      <c r="I70" s="174" t="s">
        <v>184</v>
      </c>
      <c r="J70" s="180" t="s">
        <v>210</v>
      </c>
      <c r="K70" s="180"/>
      <c r="L70" s="180"/>
      <c r="M70" s="180"/>
      <c r="N70" s="180"/>
      <c r="O70" s="180"/>
      <c r="P70" s="180"/>
      <c r="Q70" s="180"/>
      <c r="R70" s="180"/>
      <c r="S70" s="180"/>
      <c r="T70" s="176"/>
      <c r="U70" s="176"/>
      <c r="V70" s="176"/>
      <c r="W70" s="176"/>
      <c r="X70" s="176"/>
      <c r="Y70" s="176"/>
      <c r="Z70" s="177"/>
    </row>
    <row r="71" spans="1:26" ht="20.100000000000001" customHeight="1" x14ac:dyDescent="0.15">
      <c r="A71" s="152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152"/>
      <c r="C71" s="171"/>
      <c r="D71" s="172">
        <v>3</v>
      </c>
      <c r="E71" s="147" t="s">
        <v>1</v>
      </c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77"/>
    </row>
    <row r="72" spans="1:26" ht="20.100000000000001" customHeight="1" x14ac:dyDescent="0.15">
      <c r="A72" s="152"/>
      <c r="B72" s="152"/>
      <c r="C72" s="171"/>
      <c r="D72" s="172"/>
      <c r="E72" s="178"/>
      <c r="F72" s="178"/>
      <c r="G72" s="178"/>
      <c r="H72" s="178"/>
      <c r="I72" s="174" t="s">
        <v>184</v>
      </c>
      <c r="J72" s="180" t="s">
        <v>18</v>
      </c>
      <c r="K72" s="180"/>
      <c r="L72" s="180"/>
      <c r="M72" s="180"/>
      <c r="N72" s="180"/>
      <c r="O72" s="180"/>
      <c r="P72" s="180"/>
      <c r="Q72" s="180"/>
      <c r="R72" s="180"/>
      <c r="S72" s="180"/>
      <c r="T72" s="176"/>
      <c r="U72" s="176"/>
      <c r="V72" s="176"/>
      <c r="W72" s="176"/>
      <c r="X72" s="176"/>
      <c r="Y72" s="176"/>
      <c r="Z72" s="177"/>
    </row>
    <row r="73" spans="1:26" ht="20.100000000000001" customHeight="1" x14ac:dyDescent="0.15">
      <c r="A73" s="152">
        <f>IF(OR(AND($I63="する",TRIM($I73)=""),AND($I63="しない",NOT(ISBLANK($I73)))), 1001, 0)</f>
        <v>0</v>
      </c>
      <c r="B73" s="152"/>
      <c r="C73" s="171"/>
      <c r="D73" s="172">
        <v>4</v>
      </c>
      <c r="E73" s="147" t="s">
        <v>2</v>
      </c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77"/>
    </row>
    <row r="74" spans="1:26" ht="30" customHeight="1" x14ac:dyDescent="0.15">
      <c r="A74" s="152"/>
      <c r="B74" s="152"/>
      <c r="C74" s="181"/>
      <c r="D74" s="178"/>
      <c r="I74" s="201" t="s">
        <v>184</v>
      </c>
      <c r="J74" s="202" t="s">
        <v>194</v>
      </c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177"/>
    </row>
    <row r="75" spans="1:26" ht="20.100000000000001" customHeight="1" x14ac:dyDescent="0.15">
      <c r="A75" s="152">
        <f>IF(OR(AND($I63="する",TRIM($I75)=""),AND($I63="しない",NOT(ISBLANK($I75)))), 1001, 0)</f>
        <v>0</v>
      </c>
      <c r="B75" s="152"/>
      <c r="C75" s="171"/>
      <c r="D75" s="172">
        <v>5</v>
      </c>
      <c r="E75" s="147" t="s">
        <v>3</v>
      </c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77"/>
    </row>
    <row r="76" spans="1:26" ht="30" customHeight="1" x14ac:dyDescent="0.15">
      <c r="A76" s="152"/>
      <c r="B76" s="152"/>
      <c r="C76" s="181"/>
      <c r="D76" s="178"/>
      <c r="E76" s="178"/>
      <c r="F76" s="178"/>
      <c r="G76" s="178"/>
      <c r="H76" s="178"/>
      <c r="I76" s="201" t="s">
        <v>184</v>
      </c>
      <c r="J76" s="202" t="s">
        <v>195</v>
      </c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3"/>
      <c r="V76" s="203"/>
      <c r="W76" s="203"/>
      <c r="X76" s="203"/>
      <c r="Y76" s="203"/>
      <c r="Z76" s="177"/>
    </row>
    <row r="77" spans="1:26" ht="20.100000000000001" customHeight="1" x14ac:dyDescent="0.15">
      <c r="A77" s="152">
        <f>IF(OR(AND($I63="する",TRIM($I77)=""),AND($I63="しない",NOT(ISBLANK($I77)))), 1001, 0)</f>
        <v>0</v>
      </c>
      <c r="B77" s="152"/>
      <c r="C77" s="171"/>
      <c r="D77" s="172">
        <v>6</v>
      </c>
      <c r="E77" s="147" t="s">
        <v>19</v>
      </c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77"/>
    </row>
    <row r="78" spans="1:26" ht="20.100000000000001" customHeight="1" x14ac:dyDescent="0.15">
      <c r="A78" s="152"/>
      <c r="B78" s="152"/>
      <c r="C78" s="181"/>
      <c r="D78" s="178"/>
      <c r="E78" s="178"/>
      <c r="F78" s="178"/>
      <c r="G78" s="178"/>
      <c r="H78" s="178"/>
      <c r="I78" s="188" t="s">
        <v>184</v>
      </c>
      <c r="J78" s="190" t="s">
        <v>205</v>
      </c>
      <c r="K78" s="180"/>
      <c r="L78" s="180"/>
      <c r="M78" s="180"/>
      <c r="N78" s="180"/>
      <c r="O78" s="180"/>
      <c r="P78" s="180"/>
      <c r="Q78" s="180"/>
      <c r="R78" s="180"/>
      <c r="S78" s="180"/>
      <c r="T78" s="183"/>
      <c r="U78" s="183"/>
      <c r="V78" s="183"/>
      <c r="W78" s="183"/>
      <c r="X78" s="183"/>
      <c r="Y78" s="183"/>
      <c r="Z78" s="177"/>
    </row>
    <row r="79" spans="1:26" ht="20.100000000000001" customHeight="1" x14ac:dyDescent="0.15">
      <c r="A79" s="152">
        <f>IF(OR(AND($I63="する",TRIM($I79)=""),AND($I63="しない",NOT(ISBLANK($I79)))), 1001, 0)</f>
        <v>0</v>
      </c>
      <c r="B79" s="152"/>
      <c r="C79" s="171"/>
      <c r="D79" s="172">
        <v>7</v>
      </c>
      <c r="E79" s="147" t="s">
        <v>20</v>
      </c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77"/>
    </row>
    <row r="80" spans="1:26" ht="20.100000000000001" customHeight="1" x14ac:dyDescent="0.15">
      <c r="A80" s="152"/>
      <c r="B80" s="152"/>
      <c r="C80" s="181"/>
      <c r="D80" s="178"/>
      <c r="E80" s="178"/>
      <c r="F80" s="178"/>
      <c r="G80" s="178"/>
      <c r="H80" s="178"/>
      <c r="I80" s="188" t="s">
        <v>184</v>
      </c>
      <c r="J80" s="180" t="s">
        <v>10</v>
      </c>
      <c r="K80" s="180"/>
      <c r="L80" s="180"/>
      <c r="M80" s="180"/>
      <c r="N80" s="180"/>
      <c r="O80" s="180"/>
      <c r="P80" s="180"/>
      <c r="Q80" s="180"/>
      <c r="R80" s="180"/>
      <c r="S80" s="180"/>
      <c r="T80" s="176"/>
      <c r="U80" s="176"/>
      <c r="V80" s="176"/>
      <c r="W80" s="176"/>
      <c r="X80" s="176"/>
      <c r="Y80" s="176"/>
      <c r="Z80" s="177"/>
    </row>
    <row r="81" spans="1:27" ht="20.100000000000001" customHeight="1" x14ac:dyDescent="0.15">
      <c r="A81" s="152">
        <f>IF(OR(AND($I63="する",TRIM($I81)=""),AND($I63="しない",NOT(ISBLANK($I81)))), 1001, 0)</f>
        <v>0</v>
      </c>
      <c r="B81" s="152"/>
      <c r="C81" s="171"/>
      <c r="D81" s="172">
        <v>8</v>
      </c>
      <c r="E81" s="147" t="s">
        <v>21</v>
      </c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77"/>
    </row>
    <row r="82" spans="1:27" ht="20.100000000000001" customHeight="1" x14ac:dyDescent="0.15">
      <c r="A82" s="152"/>
      <c r="B82" s="152"/>
      <c r="C82" s="181"/>
      <c r="D82" s="178"/>
      <c r="E82" s="178"/>
      <c r="F82" s="178"/>
      <c r="G82" s="178"/>
      <c r="H82" s="178"/>
      <c r="I82" s="188" t="s">
        <v>184</v>
      </c>
      <c r="J82" s="180" t="s">
        <v>11</v>
      </c>
      <c r="K82" s="180"/>
      <c r="L82" s="180"/>
      <c r="M82" s="180"/>
      <c r="N82" s="180"/>
      <c r="O82" s="180"/>
      <c r="P82" s="180"/>
      <c r="Q82" s="180"/>
      <c r="R82" s="180"/>
      <c r="S82" s="180"/>
      <c r="T82" s="176"/>
      <c r="U82" s="176"/>
      <c r="V82" s="176"/>
      <c r="W82" s="176"/>
      <c r="X82" s="176"/>
      <c r="Y82" s="176"/>
      <c r="Z82" s="177"/>
    </row>
    <row r="83" spans="1:27" ht="20.100000000000001" customHeight="1" x14ac:dyDescent="0.15">
      <c r="A83" s="152">
        <f>IF(OR(AND($I63="する",NOT(AND(TRIM($I83)&lt;&gt;"",ISNUMBER(VALUE(SUBSTITUTE($I83,"-","")))))), AND($I63="しない",NOT(ISBLANK($I83)))), 1001, 0)</f>
        <v>0</v>
      </c>
      <c r="B83" s="152"/>
      <c r="C83" s="171"/>
      <c r="D83" s="172">
        <v>9</v>
      </c>
      <c r="E83" s="147" t="s">
        <v>6</v>
      </c>
      <c r="I83" s="115"/>
      <c r="J83" s="115"/>
      <c r="K83" s="115"/>
      <c r="L83" s="115"/>
      <c r="M83" s="115"/>
      <c r="N83" s="178"/>
      <c r="O83" s="178"/>
      <c r="P83" s="178"/>
      <c r="Q83" s="178"/>
      <c r="R83" s="178"/>
      <c r="S83" s="178"/>
      <c r="T83" s="179"/>
      <c r="U83" s="179"/>
      <c r="V83" s="179"/>
      <c r="W83" s="179"/>
      <c r="X83" s="179"/>
      <c r="Y83" s="179"/>
      <c r="Z83" s="177"/>
    </row>
    <row r="84" spans="1:27" ht="20.100000000000001" customHeight="1" x14ac:dyDescent="0.15">
      <c r="A84" s="152"/>
      <c r="B84" s="152"/>
      <c r="C84" s="181"/>
      <c r="D84" s="178"/>
      <c r="E84" s="178"/>
      <c r="F84" s="178"/>
      <c r="G84" s="178"/>
      <c r="H84" s="178"/>
      <c r="I84" s="188" t="s">
        <v>184</v>
      </c>
      <c r="J84" s="180" t="s">
        <v>191</v>
      </c>
      <c r="K84" s="180"/>
      <c r="L84" s="180"/>
      <c r="M84" s="180"/>
      <c r="N84" s="180"/>
      <c r="O84" s="180"/>
      <c r="P84" s="180"/>
      <c r="Q84" s="180"/>
      <c r="R84" s="180"/>
      <c r="S84" s="180"/>
      <c r="T84" s="176"/>
      <c r="U84" s="176"/>
      <c r="V84" s="176"/>
      <c r="W84" s="176"/>
      <c r="X84" s="176"/>
      <c r="Y84" s="176"/>
      <c r="Z84" s="177"/>
    </row>
    <row r="85" spans="1:27" ht="20.100000000000001" customHeight="1" x14ac:dyDescent="0.15">
      <c r="A85" s="152">
        <f>IF(OR(AND($I63="する",NOT(AND($I85&lt;&gt;"",ISNUMBER(VALUE(SUBSTITUTE($I85,"-","")))))), AND($I63="しない",NOT(ISBLANK($I85)))), 1001, 0)</f>
        <v>0</v>
      </c>
      <c r="B85" s="152"/>
      <c r="C85" s="171"/>
      <c r="D85" s="172">
        <v>10</v>
      </c>
      <c r="E85" s="147" t="s">
        <v>7</v>
      </c>
      <c r="I85" s="115"/>
      <c r="J85" s="115"/>
      <c r="K85" s="115"/>
      <c r="L85" s="115"/>
      <c r="M85" s="115"/>
      <c r="N85" s="178"/>
      <c r="O85" s="178"/>
      <c r="P85" s="178"/>
      <c r="Q85" s="178"/>
      <c r="R85" s="178"/>
      <c r="S85" s="178"/>
      <c r="T85" s="179"/>
      <c r="U85" s="179"/>
      <c r="V85" s="179"/>
      <c r="W85" s="179"/>
      <c r="X85" s="179"/>
      <c r="Y85" s="179"/>
      <c r="Z85" s="177"/>
    </row>
    <row r="86" spans="1:27" ht="20.100000000000001" customHeight="1" x14ac:dyDescent="0.15">
      <c r="A86" s="152"/>
      <c r="B86" s="152"/>
      <c r="C86" s="181"/>
      <c r="D86" s="178"/>
      <c r="E86" s="178"/>
      <c r="F86" s="178"/>
      <c r="G86" s="178"/>
      <c r="H86" s="178"/>
      <c r="I86" s="188" t="s">
        <v>184</v>
      </c>
      <c r="J86" s="180" t="s">
        <v>191</v>
      </c>
      <c r="K86" s="180"/>
      <c r="L86" s="180"/>
      <c r="M86" s="180"/>
      <c r="N86" s="180"/>
      <c r="O86" s="180"/>
      <c r="P86" s="180"/>
      <c r="Q86" s="180"/>
      <c r="R86" s="180"/>
      <c r="S86" s="180"/>
      <c r="T86" s="176"/>
      <c r="U86" s="176"/>
      <c r="V86" s="176"/>
      <c r="W86" s="176"/>
      <c r="X86" s="176"/>
      <c r="Y86" s="176"/>
      <c r="Z86" s="177"/>
    </row>
    <row r="87" spans="1:27" ht="20.100000000000001" customHeight="1" x14ac:dyDescent="0.15">
      <c r="A87" s="152">
        <f>IF(OR(AND($I63="する", TRIM($I87)=""),AND($I63="しない", NOT(ISBLANK($I87)))), 1001, 0)</f>
        <v>0</v>
      </c>
      <c r="B87" s="152"/>
      <c r="C87" s="181"/>
      <c r="D87" s="172">
        <v>11</v>
      </c>
      <c r="E87" s="147" t="s">
        <v>9</v>
      </c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77"/>
    </row>
    <row r="88" spans="1:27" ht="20.100000000000001" customHeight="1" x14ac:dyDescent="0.15">
      <c r="A88" s="152"/>
      <c r="B88" s="152"/>
      <c r="C88" s="181"/>
      <c r="D88" s="178"/>
      <c r="E88" s="178"/>
      <c r="F88" s="178"/>
      <c r="G88" s="178"/>
      <c r="H88" s="178"/>
      <c r="I88" s="188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78"/>
      <c r="AA88" s="204"/>
    </row>
    <row r="89" spans="1:27" ht="20.100000000000001" customHeight="1" x14ac:dyDescent="0.15">
      <c r="A89" s="152"/>
      <c r="B89" s="152"/>
      <c r="C89" s="191"/>
      <c r="D89" s="192"/>
      <c r="E89" s="192"/>
      <c r="F89" s="192"/>
      <c r="G89" s="192"/>
      <c r="H89" s="192"/>
      <c r="I89" s="205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195"/>
    </row>
    <row r="90" spans="1:27" ht="20.100000000000001" customHeight="1" x14ac:dyDescent="0.15">
      <c r="A90" s="152"/>
      <c r="B90" s="152"/>
      <c r="C90" s="178"/>
      <c r="D90" s="178"/>
      <c r="E90" s="178"/>
      <c r="F90" s="178"/>
      <c r="G90" s="178"/>
      <c r="H90" s="178"/>
      <c r="I90" s="188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78"/>
    </row>
    <row r="91" spans="1:27" ht="15.75" hidden="1" customHeight="1" x14ac:dyDescent="0.15">
      <c r="A91" s="152"/>
      <c r="B91" s="152"/>
      <c r="C91" s="178"/>
      <c r="D91" s="178"/>
      <c r="E91" s="178"/>
      <c r="F91" s="178"/>
      <c r="G91" s="178"/>
      <c r="H91" s="178"/>
      <c r="I91" s="197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</row>
    <row r="92" spans="1:27" ht="15.75" hidden="1" customHeight="1" x14ac:dyDescent="0.15">
      <c r="A92" s="152"/>
      <c r="B92" s="152"/>
      <c r="C92" s="178"/>
      <c r="D92" s="178"/>
      <c r="E92" s="178"/>
      <c r="F92" s="178"/>
      <c r="G92" s="178"/>
      <c r="H92" s="178"/>
      <c r="I92" s="196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78"/>
    </row>
    <row r="93" spans="1:27" ht="15.75" hidden="1" customHeight="1" x14ac:dyDescent="0.15">
      <c r="A93" s="152"/>
      <c r="B93" s="152"/>
      <c r="C93" s="178"/>
      <c r="D93" s="178"/>
      <c r="E93" s="178"/>
      <c r="F93" s="178"/>
      <c r="G93" s="178"/>
      <c r="H93" s="178"/>
      <c r="I93" s="196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78"/>
    </row>
    <row r="94" spans="1:27" ht="15.75" hidden="1" customHeight="1" x14ac:dyDescent="0.15">
      <c r="A94" s="152"/>
      <c r="B94" s="152"/>
      <c r="C94" s="178"/>
      <c r="D94" s="178"/>
      <c r="E94" s="178"/>
      <c r="F94" s="178"/>
      <c r="G94" s="178"/>
      <c r="H94" s="178"/>
      <c r="I94" s="196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78"/>
    </row>
    <row r="95" spans="1:27" ht="15.75" hidden="1" customHeight="1" x14ac:dyDescent="0.15">
      <c r="A95" s="152"/>
      <c r="B95" s="152"/>
      <c r="C95" s="178"/>
      <c r="D95" s="178"/>
      <c r="E95" s="178"/>
      <c r="F95" s="178"/>
      <c r="G95" s="178"/>
      <c r="H95" s="178"/>
      <c r="I95" s="196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78"/>
    </row>
    <row r="96" spans="1:27" ht="15.75" hidden="1" customHeight="1" x14ac:dyDescent="0.15">
      <c r="A96" s="152"/>
      <c r="B96" s="152"/>
      <c r="C96" s="178"/>
      <c r="D96" s="178"/>
      <c r="E96" s="178"/>
      <c r="F96" s="178"/>
      <c r="G96" s="178"/>
      <c r="H96" s="178"/>
      <c r="I96" s="196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78"/>
    </row>
    <row r="97" spans="1:26" ht="14.45" hidden="1" customHeight="1" x14ac:dyDescent="0.15">
      <c r="A97" s="152"/>
      <c r="B97" s="152"/>
      <c r="C97" s="178"/>
      <c r="D97" s="178"/>
      <c r="E97" s="178"/>
      <c r="F97" s="178"/>
      <c r="G97" s="178"/>
      <c r="H97" s="178"/>
      <c r="I97" s="196"/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78"/>
    </row>
    <row r="98" spans="1:26" ht="15.75" hidden="1" customHeight="1" x14ac:dyDescent="0.15">
      <c r="A98" s="152"/>
      <c r="B98" s="152"/>
      <c r="C98" s="178"/>
      <c r="D98" s="178"/>
      <c r="E98" s="178"/>
      <c r="F98" s="178"/>
      <c r="G98" s="178"/>
      <c r="H98" s="178"/>
      <c r="I98" s="196"/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78"/>
    </row>
    <row r="99" spans="1:26" ht="15.75" hidden="1" customHeight="1" x14ac:dyDescent="0.15">
      <c r="A99" s="152"/>
      <c r="B99" s="152"/>
      <c r="C99" s="178"/>
      <c r="D99" s="178"/>
      <c r="E99" s="178"/>
      <c r="F99" s="178"/>
      <c r="G99" s="178"/>
      <c r="H99" s="178"/>
      <c r="I99" s="196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78"/>
    </row>
    <row r="100" spans="1:26" ht="15.75" hidden="1" customHeight="1" x14ac:dyDescent="0.15">
      <c r="A100" s="152"/>
      <c r="B100" s="152"/>
      <c r="C100" s="178"/>
      <c r="D100" s="178"/>
      <c r="E100" s="178"/>
      <c r="F100" s="178"/>
      <c r="G100" s="178"/>
      <c r="H100" s="178"/>
      <c r="I100" s="196"/>
      <c r="J100" s="197"/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78"/>
    </row>
    <row r="101" spans="1:26" ht="15.75" hidden="1" customHeight="1" x14ac:dyDescent="0.15">
      <c r="A101" s="152"/>
      <c r="B101" s="152"/>
      <c r="C101" s="178"/>
      <c r="D101" s="178"/>
      <c r="E101" s="178"/>
      <c r="F101" s="178"/>
      <c r="G101" s="178"/>
      <c r="H101" s="178"/>
      <c r="I101" s="196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78"/>
    </row>
    <row r="102" spans="1:26" ht="15.75" hidden="1" customHeight="1" x14ac:dyDescent="0.15">
      <c r="A102" s="152"/>
      <c r="B102" s="152"/>
      <c r="C102" s="178"/>
      <c r="D102" s="178"/>
      <c r="E102" s="178"/>
      <c r="F102" s="178"/>
      <c r="G102" s="178"/>
      <c r="H102" s="178"/>
      <c r="I102" s="196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78"/>
    </row>
    <row r="103" spans="1:26" ht="15.75" hidden="1" customHeight="1" x14ac:dyDescent="0.15">
      <c r="A103" s="152"/>
      <c r="B103" s="152"/>
      <c r="C103" s="178"/>
      <c r="D103" s="178"/>
      <c r="E103" s="178"/>
      <c r="F103" s="178"/>
      <c r="G103" s="178"/>
      <c r="H103" s="178"/>
      <c r="I103" s="196"/>
      <c r="J103" s="197"/>
      <c r="K103" s="197"/>
      <c r="L103" s="197"/>
      <c r="M103" s="197"/>
      <c r="N103" s="197"/>
      <c r="O103" s="197"/>
      <c r="P103" s="197"/>
      <c r="Q103" s="197"/>
      <c r="R103" s="197"/>
      <c r="S103" s="197"/>
      <c r="T103" s="197"/>
      <c r="U103" s="197"/>
      <c r="V103" s="197"/>
      <c r="W103" s="197"/>
      <c r="X103" s="197"/>
      <c r="Y103" s="197"/>
      <c r="Z103" s="178"/>
    </row>
    <row r="104" spans="1:26" ht="15.75" hidden="1" customHeight="1" x14ac:dyDescent="0.15">
      <c r="A104" s="152"/>
      <c r="B104" s="152"/>
      <c r="C104" s="178"/>
      <c r="D104" s="178"/>
      <c r="E104" s="178"/>
      <c r="F104" s="178"/>
      <c r="G104" s="178"/>
      <c r="H104" s="178"/>
      <c r="I104" s="196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197"/>
      <c r="X104" s="197"/>
      <c r="Y104" s="197"/>
      <c r="Z104" s="178"/>
    </row>
    <row r="105" spans="1:26" ht="15.75" hidden="1" customHeight="1" x14ac:dyDescent="0.15">
      <c r="A105" s="152"/>
      <c r="B105" s="152"/>
      <c r="C105" s="178"/>
      <c r="D105" s="178"/>
      <c r="E105" s="178"/>
      <c r="F105" s="178"/>
      <c r="G105" s="178"/>
      <c r="H105" s="178"/>
      <c r="I105" s="196"/>
      <c r="J105" s="197"/>
      <c r="K105" s="197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178"/>
    </row>
    <row r="106" spans="1:26" ht="15.75" hidden="1" customHeight="1" x14ac:dyDescent="0.15">
      <c r="A106" s="152"/>
      <c r="B106" s="152"/>
      <c r="C106" s="178"/>
      <c r="D106" s="178"/>
      <c r="E106" s="178"/>
      <c r="F106" s="178"/>
      <c r="G106" s="178"/>
      <c r="H106" s="178"/>
      <c r="I106" s="196"/>
      <c r="J106" s="197"/>
      <c r="K106" s="197"/>
      <c r="L106" s="197"/>
      <c r="M106" s="197"/>
      <c r="N106" s="197"/>
      <c r="O106" s="197"/>
      <c r="P106" s="197"/>
      <c r="Q106" s="197"/>
      <c r="R106" s="197"/>
      <c r="S106" s="197"/>
      <c r="T106" s="197"/>
      <c r="U106" s="197"/>
      <c r="V106" s="197"/>
      <c r="W106" s="197"/>
      <c r="X106" s="197"/>
      <c r="Y106" s="197"/>
      <c r="Z106" s="178"/>
    </row>
    <row r="107" spans="1:26" ht="15.75" hidden="1" customHeight="1" x14ac:dyDescent="0.15">
      <c r="A107" s="152"/>
      <c r="B107" s="152"/>
      <c r="C107" s="178"/>
      <c r="D107" s="178"/>
      <c r="E107" s="178"/>
      <c r="F107" s="178"/>
      <c r="G107" s="178"/>
      <c r="H107" s="178"/>
      <c r="I107" s="196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78"/>
    </row>
    <row r="108" spans="1:26" ht="20.100000000000001" customHeight="1" x14ac:dyDescent="0.15">
      <c r="A108" s="152"/>
      <c r="B108" s="152"/>
      <c r="C108" s="178"/>
      <c r="D108" s="178"/>
      <c r="E108" s="178"/>
      <c r="F108" s="178"/>
      <c r="G108" s="178"/>
      <c r="H108" s="178"/>
      <c r="I108" s="196"/>
      <c r="J108" s="197"/>
      <c r="K108" s="197"/>
      <c r="L108" s="197"/>
      <c r="M108" s="197"/>
      <c r="N108" s="197"/>
      <c r="O108" s="197"/>
      <c r="P108" s="197"/>
      <c r="Q108" s="197"/>
      <c r="Z108" s="178"/>
    </row>
    <row r="109" spans="1:26" ht="20.100000000000001" customHeight="1" x14ac:dyDescent="0.15">
      <c r="A109" s="152"/>
      <c r="B109" s="152"/>
      <c r="C109" s="164" t="s">
        <v>30</v>
      </c>
      <c r="D109" s="165"/>
      <c r="E109" s="165"/>
      <c r="F109" s="165"/>
      <c r="G109" s="165"/>
      <c r="H109" s="166"/>
    </row>
    <row r="110" spans="1:26" ht="20.100000000000001" customHeight="1" x14ac:dyDescent="0.15">
      <c r="A110" s="152"/>
      <c r="B110" s="152"/>
      <c r="C110" s="207"/>
      <c r="D110" s="208"/>
      <c r="E110" s="208"/>
      <c r="F110" s="208"/>
      <c r="G110" s="208"/>
      <c r="H110" s="208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70"/>
    </row>
    <row r="111" spans="1:26" ht="30" customHeight="1" x14ac:dyDescent="0.15">
      <c r="A111" s="152"/>
      <c r="B111" s="152"/>
      <c r="C111" s="207"/>
      <c r="D111" s="209" t="s">
        <v>198</v>
      </c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177"/>
    </row>
    <row r="112" spans="1:26" ht="20.100000000000001" customHeight="1" x14ac:dyDescent="0.15">
      <c r="A112" s="152"/>
      <c r="B112" s="152"/>
      <c r="C112" s="171"/>
      <c r="D112" s="172">
        <v>1</v>
      </c>
      <c r="E112" s="147" t="s">
        <v>8</v>
      </c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77"/>
    </row>
    <row r="113" spans="1:26" ht="20.100000000000001" customHeight="1" x14ac:dyDescent="0.15">
      <c r="A113" s="152"/>
      <c r="B113" s="152"/>
      <c r="C113" s="171"/>
      <c r="D113" s="172"/>
      <c r="E113" s="178"/>
      <c r="F113" s="178"/>
      <c r="G113" s="178"/>
      <c r="H113" s="178"/>
      <c r="I113" s="188" t="s">
        <v>185</v>
      </c>
      <c r="J113" s="180" t="s">
        <v>36</v>
      </c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3"/>
      <c r="V113" s="183"/>
      <c r="W113" s="183"/>
      <c r="X113" s="183"/>
      <c r="Y113" s="183"/>
      <c r="Z113" s="177"/>
    </row>
    <row r="114" spans="1:26" ht="20.100000000000001" customHeight="1" x14ac:dyDescent="0.15">
      <c r="A114" s="152"/>
      <c r="B114" s="152"/>
      <c r="C114" s="171"/>
      <c r="D114" s="172">
        <v>2</v>
      </c>
      <c r="E114" s="147" t="s">
        <v>22</v>
      </c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77"/>
    </row>
    <row r="115" spans="1:26" ht="20.100000000000001" customHeight="1" x14ac:dyDescent="0.15">
      <c r="A115" s="152"/>
      <c r="B115" s="152"/>
      <c r="C115" s="171"/>
      <c r="D115" s="172"/>
      <c r="E115" s="178"/>
      <c r="F115" s="178"/>
      <c r="G115" s="178"/>
      <c r="H115" s="178"/>
      <c r="I115" s="188" t="s">
        <v>184</v>
      </c>
      <c r="J115" s="180" t="s">
        <v>10</v>
      </c>
      <c r="K115" s="180"/>
      <c r="L115" s="180"/>
      <c r="M115" s="180"/>
      <c r="N115" s="180"/>
      <c r="O115" s="180"/>
      <c r="P115" s="180"/>
      <c r="Q115" s="180"/>
      <c r="R115" s="180"/>
      <c r="S115" s="180"/>
      <c r="T115" s="176"/>
      <c r="U115" s="176"/>
      <c r="V115" s="176"/>
      <c r="W115" s="176"/>
      <c r="X115" s="176"/>
      <c r="Y115" s="176"/>
      <c r="Z115" s="177"/>
    </row>
    <row r="116" spans="1:26" ht="20.100000000000001" customHeight="1" x14ac:dyDescent="0.15">
      <c r="A116" s="152"/>
      <c r="B116" s="152"/>
      <c r="C116" s="171"/>
      <c r="D116" s="172">
        <v>3</v>
      </c>
      <c r="E116" s="147" t="s">
        <v>23</v>
      </c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77"/>
    </row>
    <row r="117" spans="1:26" ht="20.100000000000001" customHeight="1" x14ac:dyDescent="0.15">
      <c r="A117" s="152"/>
      <c r="B117" s="152"/>
      <c r="C117" s="171"/>
      <c r="D117" s="172"/>
      <c r="E117" s="178"/>
      <c r="F117" s="178"/>
      <c r="G117" s="178"/>
      <c r="H117" s="178"/>
      <c r="I117" s="188" t="s">
        <v>184</v>
      </c>
      <c r="J117" s="180" t="s">
        <v>11</v>
      </c>
      <c r="K117" s="180"/>
      <c r="L117" s="180"/>
      <c r="M117" s="180"/>
      <c r="N117" s="180"/>
      <c r="O117" s="180"/>
      <c r="P117" s="180"/>
      <c r="Q117" s="180"/>
      <c r="R117" s="180"/>
      <c r="S117" s="180"/>
      <c r="T117" s="176"/>
      <c r="U117" s="176"/>
      <c r="V117" s="176"/>
      <c r="W117" s="176"/>
      <c r="X117" s="176"/>
      <c r="Y117" s="176"/>
      <c r="Z117" s="177"/>
    </row>
    <row r="118" spans="1:26" ht="20.100000000000001" customHeight="1" x14ac:dyDescent="0.15">
      <c r="A118" s="152">
        <f>IF(AND(TRIM($I118)&lt;&gt;"",NOT(ISNUMBER(VALUE(SUBSTITUTE($I118,"-",""))))), 1001, 0)</f>
        <v>0</v>
      </c>
      <c r="B118" s="152"/>
      <c r="C118" s="171"/>
      <c r="D118" s="172">
        <v>4</v>
      </c>
      <c r="E118" s="147" t="s">
        <v>6</v>
      </c>
      <c r="I118" s="115"/>
      <c r="J118" s="115"/>
      <c r="K118" s="115"/>
      <c r="L118" s="115"/>
      <c r="M118" s="115"/>
      <c r="P118" s="211"/>
      <c r="Q118" s="212"/>
      <c r="R118" s="178"/>
      <c r="S118" s="179"/>
      <c r="T118" s="179"/>
      <c r="U118" s="179"/>
      <c r="V118" s="179"/>
      <c r="W118" s="179"/>
      <c r="X118" s="179"/>
      <c r="Y118" s="179"/>
      <c r="Z118" s="177"/>
    </row>
    <row r="119" spans="1:26" ht="20.100000000000001" customHeight="1" x14ac:dyDescent="0.15">
      <c r="A119" s="152"/>
      <c r="B119" s="152"/>
      <c r="C119" s="181"/>
      <c r="D119" s="178"/>
      <c r="E119" s="178"/>
      <c r="F119" s="178"/>
      <c r="G119" s="178"/>
      <c r="H119" s="178"/>
      <c r="I119" s="188" t="s">
        <v>184</v>
      </c>
      <c r="J119" s="180" t="s">
        <v>192</v>
      </c>
      <c r="K119" s="180"/>
      <c r="L119" s="180"/>
      <c r="M119" s="180"/>
      <c r="N119" s="180"/>
      <c r="O119" s="180"/>
      <c r="P119" s="180"/>
      <c r="Q119" s="180"/>
      <c r="R119" s="180"/>
      <c r="S119" s="180"/>
      <c r="T119" s="176"/>
      <c r="U119" s="176"/>
      <c r="V119" s="176"/>
      <c r="W119" s="176"/>
      <c r="X119" s="176"/>
      <c r="Y119" s="176"/>
      <c r="Z119" s="177"/>
    </row>
    <row r="120" spans="1:26" ht="20.100000000000001" customHeight="1" x14ac:dyDescent="0.15">
      <c r="A120" s="152">
        <f>IF(AND(TRIM($I120)&lt;&gt;"",NOT(ISNUMBER(VALUE(SUBSTITUTE($I120,"-",""))))), 1001, 0)</f>
        <v>0</v>
      </c>
      <c r="B120" s="152"/>
      <c r="C120" s="171"/>
      <c r="D120" s="172">
        <v>5</v>
      </c>
      <c r="E120" s="147" t="s">
        <v>7</v>
      </c>
      <c r="I120" s="115"/>
      <c r="J120" s="115"/>
      <c r="K120" s="115"/>
      <c r="L120" s="115"/>
      <c r="M120" s="115"/>
      <c r="N120" s="178"/>
      <c r="O120" s="178"/>
      <c r="P120" s="178"/>
      <c r="Q120" s="178"/>
      <c r="R120" s="178"/>
      <c r="S120" s="178"/>
      <c r="T120" s="179"/>
      <c r="U120" s="179"/>
      <c r="V120" s="179"/>
      <c r="W120" s="179"/>
      <c r="X120" s="179"/>
      <c r="Y120" s="179"/>
      <c r="Z120" s="177"/>
    </row>
    <row r="121" spans="1:26" ht="20.100000000000001" customHeight="1" x14ac:dyDescent="0.15">
      <c r="A121" s="152"/>
      <c r="B121" s="152"/>
      <c r="C121" s="181"/>
      <c r="D121" s="178"/>
      <c r="E121" s="178"/>
      <c r="F121" s="178"/>
      <c r="G121" s="178"/>
      <c r="H121" s="178"/>
      <c r="I121" s="188" t="s">
        <v>184</v>
      </c>
      <c r="J121" s="180" t="s">
        <v>49</v>
      </c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76"/>
      <c r="V121" s="176"/>
      <c r="W121" s="176"/>
      <c r="X121" s="176"/>
      <c r="Y121" s="176"/>
      <c r="Z121" s="177"/>
    </row>
    <row r="122" spans="1:26" ht="20.100000000000001" customHeight="1" x14ac:dyDescent="0.15">
      <c r="A122" s="152"/>
      <c r="B122" s="152"/>
      <c r="C122" s="171"/>
      <c r="D122" s="172">
        <v>6</v>
      </c>
      <c r="E122" s="147" t="s">
        <v>9</v>
      </c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77"/>
    </row>
    <row r="123" spans="1:26" ht="20.100000000000001" customHeight="1" x14ac:dyDescent="0.15">
      <c r="A123" s="152"/>
      <c r="B123" s="152"/>
      <c r="C123" s="181"/>
      <c r="D123" s="178"/>
      <c r="E123" s="178"/>
      <c r="F123" s="178"/>
      <c r="G123" s="178"/>
      <c r="H123" s="178"/>
      <c r="I123" s="188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77"/>
    </row>
    <row r="124" spans="1:26" ht="20.100000000000001" customHeight="1" x14ac:dyDescent="0.15">
      <c r="A124" s="152"/>
      <c r="B124" s="152"/>
      <c r="C124" s="191"/>
      <c r="D124" s="192"/>
      <c r="E124" s="192"/>
      <c r="F124" s="192"/>
      <c r="G124" s="192"/>
      <c r="H124" s="192"/>
      <c r="I124" s="193"/>
      <c r="J124" s="194"/>
      <c r="K124" s="194"/>
      <c r="L124" s="194"/>
      <c r="M124" s="194"/>
      <c r="N124" s="194"/>
      <c r="O124" s="194"/>
      <c r="P124" s="194"/>
      <c r="Q124" s="194"/>
      <c r="R124" s="194"/>
      <c r="S124" s="194"/>
      <c r="T124" s="194"/>
      <c r="U124" s="194"/>
      <c r="V124" s="194"/>
      <c r="W124" s="194"/>
      <c r="X124" s="194"/>
      <c r="Y124" s="194"/>
      <c r="Z124" s="195"/>
    </row>
    <row r="125" spans="1:26" ht="20.100000000000001" customHeight="1" x14ac:dyDescent="0.15">
      <c r="A125" s="152"/>
      <c r="B125" s="152"/>
      <c r="C125" s="178"/>
      <c r="D125" s="178"/>
      <c r="E125" s="178"/>
      <c r="F125" s="178"/>
      <c r="G125" s="178"/>
      <c r="H125" s="178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78"/>
    </row>
    <row r="126" spans="1:26" ht="15.75" hidden="1" customHeight="1" x14ac:dyDescent="0.15">
      <c r="A126" s="152"/>
      <c r="B126" s="152"/>
      <c r="C126" s="178"/>
      <c r="D126" s="178"/>
      <c r="E126" s="178"/>
      <c r="F126" s="178"/>
      <c r="G126" s="178"/>
      <c r="H126" s="178"/>
      <c r="I126" s="197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</row>
    <row r="127" spans="1:26" ht="15.75" hidden="1" customHeight="1" x14ac:dyDescent="0.15">
      <c r="A127" s="152"/>
      <c r="B127" s="152"/>
      <c r="C127" s="178"/>
      <c r="D127" s="178"/>
      <c r="E127" s="178"/>
      <c r="F127" s="178"/>
      <c r="G127" s="178"/>
      <c r="H127" s="178"/>
      <c r="I127" s="196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W127" s="197"/>
      <c r="X127" s="197"/>
      <c r="Y127" s="197"/>
      <c r="Z127" s="178"/>
    </row>
    <row r="128" spans="1:26" ht="15.75" hidden="1" customHeight="1" x14ac:dyDescent="0.15">
      <c r="A128" s="152"/>
      <c r="B128" s="152"/>
      <c r="C128" s="178"/>
      <c r="D128" s="178"/>
      <c r="E128" s="178"/>
      <c r="F128" s="178"/>
      <c r="G128" s="178"/>
      <c r="H128" s="178"/>
      <c r="I128" s="196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78"/>
    </row>
    <row r="129" spans="1:26" ht="15.75" hidden="1" customHeight="1" x14ac:dyDescent="0.15">
      <c r="A129" s="152"/>
      <c r="B129" s="152"/>
      <c r="C129" s="178"/>
      <c r="D129" s="178"/>
      <c r="E129" s="178"/>
      <c r="F129" s="178"/>
      <c r="G129" s="178"/>
      <c r="H129" s="178"/>
      <c r="I129" s="196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197"/>
      <c r="X129" s="197"/>
      <c r="Y129" s="197"/>
      <c r="Z129" s="178"/>
    </row>
    <row r="130" spans="1:26" ht="15.75" hidden="1" customHeight="1" x14ac:dyDescent="0.15">
      <c r="A130" s="152"/>
      <c r="B130" s="152"/>
      <c r="C130" s="178"/>
      <c r="D130" s="178"/>
      <c r="E130" s="178"/>
      <c r="F130" s="178"/>
      <c r="G130" s="178"/>
      <c r="H130" s="178"/>
      <c r="I130" s="196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W130" s="197"/>
      <c r="X130" s="197"/>
      <c r="Y130" s="197"/>
      <c r="Z130" s="178"/>
    </row>
    <row r="131" spans="1:26" ht="15.75" hidden="1" customHeight="1" x14ac:dyDescent="0.15">
      <c r="A131" s="152"/>
      <c r="B131" s="152"/>
      <c r="C131" s="178"/>
      <c r="D131" s="178"/>
      <c r="E131" s="178"/>
      <c r="F131" s="178"/>
      <c r="G131" s="178"/>
      <c r="H131" s="178"/>
      <c r="I131" s="196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W131" s="197"/>
      <c r="X131" s="197"/>
      <c r="Y131" s="197"/>
      <c r="Z131" s="178"/>
    </row>
    <row r="132" spans="1:26" ht="14.45" hidden="1" customHeight="1" x14ac:dyDescent="0.15">
      <c r="A132" s="152"/>
      <c r="B132" s="152"/>
      <c r="C132" s="178"/>
      <c r="D132" s="178"/>
      <c r="E132" s="178"/>
      <c r="F132" s="178"/>
      <c r="G132" s="178"/>
      <c r="H132" s="178"/>
      <c r="I132" s="196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W132" s="197"/>
      <c r="X132" s="197"/>
      <c r="Y132" s="197"/>
      <c r="Z132" s="178"/>
    </row>
    <row r="133" spans="1:26" ht="15.75" hidden="1" customHeight="1" x14ac:dyDescent="0.15">
      <c r="A133" s="152"/>
      <c r="B133" s="152"/>
      <c r="C133" s="178"/>
      <c r="D133" s="178"/>
      <c r="E133" s="178"/>
      <c r="F133" s="178"/>
      <c r="G133" s="178"/>
      <c r="H133" s="178"/>
      <c r="I133" s="196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W133" s="197"/>
      <c r="X133" s="197"/>
      <c r="Y133" s="197"/>
      <c r="Z133" s="178"/>
    </row>
    <row r="134" spans="1:26" ht="15.75" hidden="1" customHeight="1" x14ac:dyDescent="0.15">
      <c r="A134" s="152"/>
      <c r="B134" s="152"/>
      <c r="C134" s="178"/>
      <c r="D134" s="178"/>
      <c r="E134" s="178"/>
      <c r="F134" s="178"/>
      <c r="G134" s="178"/>
      <c r="H134" s="178"/>
      <c r="I134" s="196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78"/>
    </row>
    <row r="135" spans="1:26" ht="15.75" hidden="1" customHeight="1" x14ac:dyDescent="0.15">
      <c r="A135" s="152"/>
      <c r="B135" s="152"/>
      <c r="C135" s="178"/>
      <c r="D135" s="178"/>
      <c r="E135" s="178"/>
      <c r="F135" s="178"/>
      <c r="G135" s="178"/>
      <c r="H135" s="178"/>
      <c r="I135" s="196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W135" s="197"/>
      <c r="X135" s="197"/>
      <c r="Y135" s="197"/>
      <c r="Z135" s="178"/>
    </row>
    <row r="136" spans="1:26" ht="15.75" hidden="1" customHeight="1" x14ac:dyDescent="0.15">
      <c r="A136" s="152"/>
      <c r="B136" s="152"/>
      <c r="C136" s="178"/>
      <c r="D136" s="178"/>
      <c r="E136" s="178"/>
      <c r="F136" s="178"/>
      <c r="G136" s="178"/>
      <c r="H136" s="178"/>
      <c r="I136" s="196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W136" s="197"/>
      <c r="X136" s="197"/>
      <c r="Y136" s="197"/>
      <c r="Z136" s="178"/>
    </row>
    <row r="137" spans="1:26" ht="15.75" hidden="1" customHeight="1" x14ac:dyDescent="0.15">
      <c r="A137" s="152"/>
      <c r="B137" s="152"/>
      <c r="C137" s="178"/>
      <c r="D137" s="178"/>
      <c r="E137" s="178"/>
      <c r="F137" s="178"/>
      <c r="G137" s="178"/>
      <c r="H137" s="178"/>
      <c r="I137" s="196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W137" s="197"/>
      <c r="X137" s="197"/>
      <c r="Y137" s="197"/>
      <c r="Z137" s="178"/>
    </row>
    <row r="138" spans="1:26" ht="15.75" hidden="1" customHeight="1" x14ac:dyDescent="0.15">
      <c r="A138" s="152"/>
      <c r="B138" s="152"/>
      <c r="C138" s="178"/>
      <c r="D138" s="178"/>
      <c r="E138" s="178"/>
      <c r="F138" s="178"/>
      <c r="G138" s="178"/>
      <c r="H138" s="178"/>
      <c r="I138" s="196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W138" s="197"/>
      <c r="X138" s="197"/>
      <c r="Y138" s="197"/>
      <c r="Z138" s="178"/>
    </row>
    <row r="139" spans="1:26" ht="15.75" hidden="1" customHeight="1" x14ac:dyDescent="0.15">
      <c r="A139" s="152"/>
      <c r="B139" s="152"/>
      <c r="C139" s="178"/>
      <c r="D139" s="178"/>
      <c r="E139" s="178"/>
      <c r="F139" s="178"/>
      <c r="G139" s="178"/>
      <c r="H139" s="178"/>
      <c r="I139" s="196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W139" s="197"/>
      <c r="X139" s="197"/>
      <c r="Y139" s="197"/>
      <c r="Z139" s="178"/>
    </row>
    <row r="140" spans="1:26" ht="15.75" hidden="1" customHeight="1" x14ac:dyDescent="0.15">
      <c r="A140" s="152"/>
      <c r="B140" s="152"/>
      <c r="C140" s="178"/>
      <c r="D140" s="178"/>
      <c r="E140" s="178"/>
      <c r="F140" s="178"/>
      <c r="G140" s="178"/>
      <c r="H140" s="178"/>
      <c r="I140" s="196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W140" s="197"/>
      <c r="X140" s="197"/>
      <c r="Y140" s="197"/>
      <c r="Z140" s="178"/>
    </row>
    <row r="141" spans="1:26" ht="15.75" hidden="1" customHeight="1" x14ac:dyDescent="0.15">
      <c r="A141" s="152"/>
      <c r="B141" s="152"/>
      <c r="C141" s="178"/>
      <c r="D141" s="178"/>
      <c r="E141" s="178"/>
      <c r="F141" s="178"/>
      <c r="G141" s="178"/>
      <c r="H141" s="178"/>
      <c r="I141" s="196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W141" s="197"/>
      <c r="X141" s="197"/>
      <c r="Y141" s="197"/>
      <c r="Z141" s="178"/>
    </row>
    <row r="142" spans="1:26" ht="15.75" hidden="1" customHeight="1" x14ac:dyDescent="0.15">
      <c r="A142" s="152"/>
      <c r="B142" s="152"/>
      <c r="C142" s="178"/>
      <c r="D142" s="178"/>
      <c r="E142" s="178"/>
      <c r="F142" s="178"/>
      <c r="G142" s="178"/>
      <c r="H142" s="178"/>
      <c r="I142" s="196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W142" s="197"/>
      <c r="X142" s="197"/>
      <c r="Y142" s="197"/>
      <c r="Z142" s="178"/>
    </row>
    <row r="143" spans="1:26" ht="14.45" hidden="1" customHeight="1" x14ac:dyDescent="0.15">
      <c r="A143" s="152"/>
      <c r="B143" s="152"/>
      <c r="C143" s="178"/>
      <c r="D143" s="178"/>
      <c r="E143" s="178"/>
      <c r="F143" s="178"/>
      <c r="G143" s="178"/>
      <c r="H143" s="178"/>
      <c r="I143" s="196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W143" s="197"/>
      <c r="X143" s="197"/>
      <c r="Y143" s="197"/>
      <c r="Z143" s="178"/>
    </row>
    <row r="144" spans="1:26" ht="14.45" hidden="1" customHeight="1" x14ac:dyDescent="0.15">
      <c r="A144" s="152"/>
      <c r="B144" s="152"/>
      <c r="C144" s="178"/>
      <c r="D144" s="178"/>
      <c r="E144" s="178"/>
      <c r="F144" s="178"/>
      <c r="G144" s="178"/>
      <c r="H144" s="178"/>
      <c r="I144" s="196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W144" s="197"/>
      <c r="X144" s="197"/>
      <c r="Y144" s="197"/>
      <c r="Z144" s="178"/>
    </row>
    <row r="145" spans="1:26" ht="20.100000000000001" customHeight="1" x14ac:dyDescent="0.15">
      <c r="A145" s="152"/>
      <c r="B145" s="152"/>
      <c r="C145" s="178"/>
      <c r="D145" s="178"/>
      <c r="E145" s="178"/>
      <c r="F145" s="178"/>
      <c r="G145" s="178"/>
      <c r="H145" s="178"/>
      <c r="I145" s="196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W145" s="197"/>
      <c r="X145" s="197"/>
      <c r="Y145" s="197"/>
      <c r="Z145" s="178"/>
    </row>
    <row r="146" spans="1:26" ht="20.100000000000001" customHeight="1" x14ac:dyDescent="0.15">
      <c r="A146" s="152"/>
      <c r="B146" s="152"/>
      <c r="C146" s="164" t="s">
        <v>31</v>
      </c>
      <c r="D146" s="165"/>
      <c r="E146" s="165"/>
      <c r="F146" s="165"/>
      <c r="G146" s="165"/>
      <c r="H146" s="166"/>
    </row>
    <row r="147" spans="1:26" ht="20.100000000000001" customHeight="1" x14ac:dyDescent="0.15">
      <c r="A147" s="152"/>
      <c r="B147" s="152"/>
      <c r="C147" s="167"/>
      <c r="D147" s="168"/>
      <c r="E147" s="168"/>
      <c r="F147" s="168"/>
      <c r="G147" s="168"/>
      <c r="H147" s="168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70"/>
    </row>
    <row r="148" spans="1:26" ht="20.100000000000001" customHeight="1" x14ac:dyDescent="0.15">
      <c r="A148" s="152"/>
      <c r="B148" s="152"/>
      <c r="C148" s="167"/>
      <c r="D148" s="180" t="s">
        <v>154</v>
      </c>
      <c r="E148" s="180"/>
      <c r="F148" s="180"/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  <c r="X148" s="180"/>
      <c r="Y148" s="180"/>
      <c r="Z148" s="187"/>
    </row>
    <row r="149" spans="1:26" ht="20.100000000000001" customHeight="1" x14ac:dyDescent="0.15">
      <c r="A149" s="152">
        <f>IF(AND($I149&lt;&gt;"しない", $I149&lt;&gt;"する"), 1001, 0)</f>
        <v>0</v>
      </c>
      <c r="B149" s="152"/>
      <c r="C149" s="167"/>
      <c r="D149" s="172">
        <v>1</v>
      </c>
      <c r="E149" s="178" t="s">
        <v>155</v>
      </c>
      <c r="F149" s="178"/>
      <c r="G149" s="178"/>
      <c r="H149" s="178"/>
      <c r="I149" s="115" t="s">
        <v>201</v>
      </c>
      <c r="J149" s="115"/>
      <c r="K149" s="115"/>
      <c r="L149" s="115"/>
      <c r="M149" s="115"/>
      <c r="N149" s="178"/>
      <c r="O149" s="178"/>
      <c r="P149" s="178"/>
      <c r="Q149" s="178"/>
      <c r="R149" s="178"/>
      <c r="S149" s="178"/>
      <c r="Z149" s="187"/>
    </row>
    <row r="150" spans="1:26" ht="20.100000000000001" customHeight="1" x14ac:dyDescent="0.15">
      <c r="A150" s="152"/>
      <c r="B150" s="152"/>
      <c r="C150" s="167"/>
      <c r="D150" s="178"/>
      <c r="E150" s="178"/>
      <c r="F150" s="178"/>
      <c r="G150" s="178"/>
      <c r="H150" s="178"/>
      <c r="I150" s="188" t="s">
        <v>184</v>
      </c>
      <c r="J150" s="180" t="s">
        <v>153</v>
      </c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200"/>
      <c r="V150" s="200"/>
      <c r="W150" s="200"/>
      <c r="X150" s="200"/>
      <c r="Y150" s="200"/>
      <c r="Z150" s="187"/>
    </row>
    <row r="151" spans="1:26" ht="20.100000000000001" customHeight="1" x14ac:dyDescent="0.15">
      <c r="A151" s="152">
        <f>IF(AND($I149="する",TRIM($I151)=""), 1001, 0)</f>
        <v>0</v>
      </c>
      <c r="B151" s="152"/>
      <c r="C151" s="171"/>
      <c r="D151" s="172">
        <v>2</v>
      </c>
      <c r="E151" s="147" t="s">
        <v>0</v>
      </c>
      <c r="I151" s="118"/>
      <c r="J151" s="119"/>
      <c r="K151" s="119"/>
      <c r="L151" s="119"/>
      <c r="M151" s="119"/>
      <c r="N151" s="178"/>
      <c r="O151" s="178"/>
      <c r="P151" s="178"/>
      <c r="Q151" s="178"/>
      <c r="R151" s="178"/>
      <c r="S151" s="178"/>
      <c r="T151" s="179"/>
      <c r="U151" s="179"/>
      <c r="V151" s="179"/>
      <c r="W151" s="179"/>
      <c r="X151" s="179"/>
      <c r="Y151" s="179"/>
      <c r="Z151" s="177"/>
    </row>
    <row r="152" spans="1:26" ht="20.100000000000001" customHeight="1" x14ac:dyDescent="0.15">
      <c r="A152" s="152"/>
      <c r="B152" s="152"/>
      <c r="C152" s="171"/>
      <c r="D152" s="172"/>
      <c r="E152" s="178"/>
      <c r="F152" s="178"/>
      <c r="G152" s="178"/>
      <c r="H152" s="178"/>
      <c r="I152" s="201" t="s">
        <v>184</v>
      </c>
      <c r="J152" s="180" t="s">
        <v>210</v>
      </c>
      <c r="K152" s="180"/>
      <c r="L152" s="180"/>
      <c r="M152" s="180"/>
      <c r="N152" s="180"/>
      <c r="O152" s="180"/>
      <c r="P152" s="180"/>
      <c r="Q152" s="180"/>
      <c r="R152" s="180"/>
      <c r="S152" s="180"/>
      <c r="T152" s="176"/>
      <c r="U152" s="176"/>
      <c r="V152" s="176"/>
      <c r="W152" s="176"/>
      <c r="X152" s="176"/>
      <c r="Y152" s="176"/>
      <c r="Z152" s="177"/>
    </row>
    <row r="153" spans="1:26" ht="20.100000000000001" customHeight="1" x14ac:dyDescent="0.15">
      <c r="A153" s="152">
        <f>IF(AND($I149="する",TRIM($I153)=""), 1001, 0)</f>
        <v>0</v>
      </c>
      <c r="B153" s="152"/>
      <c r="C153" s="171"/>
      <c r="D153" s="172">
        <v>3</v>
      </c>
      <c r="E153" s="147" t="s">
        <v>1</v>
      </c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77"/>
    </row>
    <row r="154" spans="1:26" ht="20.100000000000001" customHeight="1" x14ac:dyDescent="0.15">
      <c r="A154" s="152"/>
      <c r="B154" s="152"/>
      <c r="C154" s="171"/>
      <c r="D154" s="172"/>
      <c r="E154" s="178"/>
      <c r="F154" s="178"/>
      <c r="G154" s="178"/>
      <c r="H154" s="178"/>
      <c r="I154" s="188" t="s">
        <v>184</v>
      </c>
      <c r="J154" s="180" t="s">
        <v>18</v>
      </c>
      <c r="K154" s="180"/>
      <c r="L154" s="180"/>
      <c r="M154" s="180"/>
      <c r="N154" s="180"/>
      <c r="O154" s="180"/>
      <c r="P154" s="180"/>
      <c r="Q154" s="180"/>
      <c r="R154" s="180"/>
      <c r="S154" s="180"/>
      <c r="T154" s="176"/>
      <c r="U154" s="176"/>
      <c r="V154" s="176"/>
      <c r="W154" s="176"/>
      <c r="X154" s="176"/>
      <c r="Y154" s="176"/>
      <c r="Z154" s="177"/>
    </row>
    <row r="155" spans="1:26" ht="20.100000000000001" customHeight="1" x14ac:dyDescent="0.15">
      <c r="A155" s="152"/>
      <c r="B155" s="152"/>
      <c r="C155" s="171"/>
      <c r="D155" s="172">
        <v>4</v>
      </c>
      <c r="E155" s="147" t="s">
        <v>32</v>
      </c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77"/>
    </row>
    <row r="156" spans="1:26" ht="20.100000000000001" customHeight="1" x14ac:dyDescent="0.15">
      <c r="A156" s="152"/>
      <c r="B156" s="152"/>
      <c r="C156" s="171"/>
      <c r="D156" s="172"/>
      <c r="E156" s="178"/>
      <c r="F156" s="178"/>
      <c r="G156" s="178"/>
      <c r="H156" s="178"/>
      <c r="I156" s="188" t="s">
        <v>184</v>
      </c>
      <c r="J156" s="180" t="s">
        <v>10</v>
      </c>
      <c r="K156" s="180"/>
      <c r="L156" s="180"/>
      <c r="M156" s="180"/>
      <c r="N156" s="180"/>
      <c r="O156" s="180"/>
      <c r="P156" s="180"/>
      <c r="Q156" s="180"/>
      <c r="R156" s="180"/>
      <c r="S156" s="180"/>
      <c r="T156" s="176"/>
      <c r="U156" s="176"/>
      <c r="V156" s="176"/>
      <c r="W156" s="176"/>
      <c r="X156" s="176"/>
      <c r="Y156" s="176"/>
      <c r="Z156" s="177"/>
    </row>
    <row r="157" spans="1:26" ht="20.100000000000001" customHeight="1" x14ac:dyDescent="0.15">
      <c r="A157" s="152">
        <f>IF(AND($I149="する",TRIM($I157)=""), 1001, 0)</f>
        <v>0</v>
      </c>
      <c r="B157" s="152"/>
      <c r="C157" s="171"/>
      <c r="D157" s="172">
        <v>5</v>
      </c>
      <c r="E157" s="147" t="s">
        <v>33</v>
      </c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77"/>
    </row>
    <row r="158" spans="1:26" ht="20.100000000000001" customHeight="1" x14ac:dyDescent="0.15">
      <c r="A158" s="152"/>
      <c r="B158" s="152"/>
      <c r="C158" s="181"/>
      <c r="D158" s="178"/>
      <c r="E158" s="178"/>
      <c r="F158" s="178"/>
      <c r="G158" s="178"/>
      <c r="H158" s="178"/>
      <c r="I158" s="188" t="s">
        <v>184</v>
      </c>
      <c r="J158" s="180" t="s">
        <v>11</v>
      </c>
      <c r="K158" s="180"/>
      <c r="L158" s="180"/>
      <c r="M158" s="180"/>
      <c r="N158" s="180"/>
      <c r="O158" s="180"/>
      <c r="P158" s="180"/>
      <c r="Q158" s="180"/>
      <c r="R158" s="180"/>
      <c r="S158" s="180"/>
      <c r="T158" s="176"/>
      <c r="U158" s="176"/>
      <c r="V158" s="176"/>
      <c r="W158" s="176"/>
      <c r="X158" s="176"/>
      <c r="Y158" s="176"/>
      <c r="Z158" s="177"/>
    </row>
    <row r="159" spans="1:26" ht="20.100000000000001" customHeight="1" x14ac:dyDescent="0.15">
      <c r="A159" s="152">
        <f>IF(AND($I149="する",NOT(AND(TRIM($I159)&lt;&gt;"",ISNUMBER(VALUE(SUBSTITUTE($I159,"-","")))))), 1001, 0)</f>
        <v>0</v>
      </c>
      <c r="B159" s="152"/>
      <c r="C159" s="171"/>
      <c r="D159" s="172">
        <v>6</v>
      </c>
      <c r="E159" s="147" t="s">
        <v>6</v>
      </c>
      <c r="I159" s="115"/>
      <c r="J159" s="115"/>
      <c r="K159" s="115"/>
      <c r="L159" s="115"/>
      <c r="M159" s="115"/>
      <c r="N159" s="178"/>
      <c r="O159" s="178"/>
      <c r="P159" s="178"/>
      <c r="Q159" s="178"/>
      <c r="R159" s="178"/>
      <c r="S159" s="178"/>
      <c r="T159" s="179"/>
      <c r="U159" s="179"/>
      <c r="V159" s="179"/>
      <c r="W159" s="179"/>
      <c r="X159" s="179"/>
      <c r="Y159" s="179"/>
      <c r="Z159" s="177"/>
    </row>
    <row r="160" spans="1:26" ht="20.100000000000001" customHeight="1" x14ac:dyDescent="0.15">
      <c r="A160" s="152"/>
      <c r="B160" s="152"/>
      <c r="C160" s="181"/>
      <c r="D160" s="178"/>
      <c r="E160" s="178"/>
      <c r="F160" s="178"/>
      <c r="G160" s="178"/>
      <c r="H160" s="178"/>
      <c r="I160" s="188" t="s">
        <v>184</v>
      </c>
      <c r="J160" s="180" t="s">
        <v>193</v>
      </c>
      <c r="K160" s="180"/>
      <c r="L160" s="180"/>
      <c r="M160" s="180"/>
      <c r="N160" s="180"/>
      <c r="O160" s="180"/>
      <c r="P160" s="180"/>
      <c r="Q160" s="180"/>
      <c r="R160" s="180"/>
      <c r="S160" s="180"/>
      <c r="T160" s="176"/>
      <c r="U160" s="176"/>
      <c r="V160" s="176"/>
      <c r="W160" s="176"/>
      <c r="X160" s="176"/>
      <c r="Y160" s="176"/>
      <c r="Z160" s="177"/>
    </row>
    <row r="161" spans="1:27" ht="20.100000000000001" customHeight="1" x14ac:dyDescent="0.15">
      <c r="A161" s="152">
        <f>IF(AND($I149="する",AND(TRIM($I161)&lt;&gt;"",NOT(ISNUMBER(VALUE(SUBSTITUTE($I161,"-","")))))), 1001, 0)</f>
        <v>0</v>
      </c>
      <c r="B161" s="152"/>
      <c r="C161" s="171"/>
      <c r="D161" s="172">
        <v>7</v>
      </c>
      <c r="E161" s="147" t="s">
        <v>7</v>
      </c>
      <c r="I161" s="115"/>
      <c r="J161" s="115"/>
      <c r="K161" s="115"/>
      <c r="L161" s="115"/>
      <c r="M161" s="115"/>
      <c r="N161" s="178"/>
      <c r="O161" s="178"/>
      <c r="P161" s="178"/>
      <c r="Q161" s="178"/>
      <c r="R161" s="178"/>
      <c r="S161" s="178"/>
      <c r="T161" s="179"/>
      <c r="U161" s="179"/>
      <c r="V161" s="179"/>
      <c r="W161" s="179"/>
      <c r="X161" s="179"/>
      <c r="Y161" s="179"/>
      <c r="Z161" s="177"/>
    </row>
    <row r="162" spans="1:27" ht="20.100000000000001" customHeight="1" x14ac:dyDescent="0.15">
      <c r="A162" s="152"/>
      <c r="B162" s="152"/>
      <c r="C162" s="181"/>
      <c r="D162" s="178"/>
      <c r="E162" s="178"/>
      <c r="F162" s="178"/>
      <c r="G162" s="178"/>
      <c r="H162" s="178"/>
      <c r="I162" s="188" t="s">
        <v>184</v>
      </c>
      <c r="J162" s="180" t="s">
        <v>49</v>
      </c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200"/>
      <c r="V162" s="200"/>
      <c r="W162" s="200"/>
      <c r="X162" s="200"/>
      <c r="Y162" s="200"/>
      <c r="Z162" s="177"/>
    </row>
    <row r="163" spans="1:27" ht="20.100000000000001" customHeight="1" x14ac:dyDescent="0.15">
      <c r="A163" s="152"/>
      <c r="B163" s="152"/>
      <c r="C163" s="191"/>
      <c r="D163" s="192"/>
      <c r="E163" s="192"/>
      <c r="F163" s="192"/>
      <c r="G163" s="192"/>
      <c r="H163" s="192"/>
      <c r="I163" s="193"/>
      <c r="J163" s="194"/>
      <c r="K163" s="194"/>
      <c r="L163" s="194"/>
      <c r="M163" s="194"/>
      <c r="N163" s="194"/>
      <c r="O163" s="194"/>
      <c r="P163" s="194"/>
      <c r="Q163" s="194"/>
      <c r="R163" s="194"/>
      <c r="S163" s="194"/>
      <c r="T163" s="194"/>
      <c r="U163" s="194"/>
      <c r="V163" s="194"/>
      <c r="W163" s="194"/>
      <c r="X163" s="194"/>
      <c r="Y163" s="194"/>
      <c r="Z163" s="195"/>
    </row>
    <row r="164" spans="1:27" ht="20.100000000000001" customHeight="1" x14ac:dyDescent="0.15">
      <c r="A164" s="152"/>
      <c r="B164" s="152"/>
      <c r="C164" s="178"/>
      <c r="D164" s="178"/>
      <c r="E164" s="178"/>
      <c r="F164" s="178"/>
      <c r="G164" s="178"/>
      <c r="H164" s="178"/>
      <c r="I164" s="197" t="s">
        <v>186</v>
      </c>
      <c r="J164" s="197"/>
      <c r="K164" s="197"/>
      <c r="L164" s="197"/>
      <c r="M164" s="197"/>
      <c r="N164" s="197"/>
      <c r="O164" s="197"/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78"/>
    </row>
    <row r="165" spans="1:27" ht="20.100000000000001" customHeight="1" x14ac:dyDescent="0.15">
      <c r="A165" s="152"/>
      <c r="B165" s="152"/>
      <c r="C165" s="178"/>
      <c r="D165" s="178"/>
      <c r="E165" s="178"/>
      <c r="F165" s="178"/>
      <c r="G165" s="178"/>
      <c r="H165" s="178"/>
      <c r="I165" s="178"/>
      <c r="J165" s="197"/>
      <c r="K165" s="197"/>
      <c r="L165" s="197"/>
      <c r="M165" s="213"/>
      <c r="N165" s="178"/>
      <c r="O165" s="214"/>
      <c r="P165" s="178"/>
      <c r="Q165" s="215"/>
      <c r="R165" s="178"/>
      <c r="S165" s="216"/>
      <c r="T165" s="216"/>
      <c r="U165" s="216"/>
      <c r="V165" s="216"/>
      <c r="W165" s="216"/>
      <c r="X165" s="216"/>
      <c r="Y165" s="216"/>
      <c r="Z165" s="216"/>
    </row>
    <row r="166" spans="1:27" ht="20.100000000000001" customHeight="1" x14ac:dyDescent="0.15">
      <c r="A166" s="152"/>
      <c r="B166" s="152"/>
      <c r="C166" s="164" t="s">
        <v>38</v>
      </c>
      <c r="D166" s="165"/>
      <c r="E166" s="165"/>
      <c r="F166" s="165"/>
      <c r="G166" s="165"/>
      <c r="H166" s="166"/>
      <c r="I166" s="217"/>
      <c r="J166" s="218"/>
      <c r="M166" s="198"/>
      <c r="O166" s="216"/>
      <c r="Q166" s="219"/>
      <c r="R166" s="218"/>
      <c r="S166" s="218"/>
      <c r="T166" s="218"/>
      <c r="V166" s="218"/>
      <c r="W166" s="218"/>
      <c r="X166" s="218"/>
      <c r="Y166" s="218"/>
      <c r="AA166" s="216"/>
    </row>
    <row r="167" spans="1:27" ht="20.100000000000001" customHeight="1" x14ac:dyDescent="0.15">
      <c r="A167" s="152"/>
      <c r="B167" s="152"/>
      <c r="C167" s="167"/>
      <c r="D167" s="168"/>
      <c r="E167" s="168"/>
      <c r="F167" s="168"/>
      <c r="G167" s="168"/>
      <c r="H167" s="168"/>
      <c r="I167" s="168"/>
      <c r="J167" s="169"/>
      <c r="K167" s="169"/>
      <c r="L167" s="169"/>
      <c r="M167" s="220"/>
      <c r="N167" s="220"/>
      <c r="O167" s="221"/>
      <c r="P167" s="221"/>
      <c r="Q167" s="222"/>
      <c r="U167" s="223"/>
      <c r="Z167" s="170"/>
      <c r="AA167" s="216"/>
    </row>
    <row r="168" spans="1:27" ht="20.100000000000001" customHeight="1" x14ac:dyDescent="0.15">
      <c r="A168" s="152"/>
      <c r="B168" s="152"/>
      <c r="C168" s="171"/>
      <c r="D168" s="172">
        <v>1</v>
      </c>
      <c r="E168" s="178" t="s">
        <v>106</v>
      </c>
      <c r="F168" s="178"/>
      <c r="G168" s="178"/>
      <c r="H168" s="178"/>
      <c r="I168" s="122"/>
      <c r="J168" s="123"/>
      <c r="K168" s="123"/>
      <c r="L168" s="123"/>
      <c r="M168" s="123"/>
      <c r="N168" s="178" t="s">
        <v>107</v>
      </c>
      <c r="O168" s="214"/>
      <c r="P168" s="178"/>
      <c r="Q168" s="214"/>
      <c r="R168" s="178"/>
      <c r="T168" s="178"/>
      <c r="U168" s="178"/>
      <c r="V168" s="178"/>
      <c r="W168" s="178"/>
      <c r="X168" s="178"/>
      <c r="Y168" s="178"/>
      <c r="Z168" s="187"/>
    </row>
    <row r="169" spans="1:27" ht="20.100000000000001" customHeight="1" x14ac:dyDescent="0.15">
      <c r="A169" s="152"/>
      <c r="B169" s="152"/>
      <c r="C169" s="171"/>
      <c r="D169" s="172"/>
      <c r="E169" s="178"/>
      <c r="F169" s="178"/>
      <c r="G169" s="178"/>
      <c r="H169" s="178"/>
      <c r="I169" s="224"/>
      <c r="J169" s="183"/>
      <c r="K169" s="183"/>
      <c r="L169" s="176"/>
      <c r="M169" s="176"/>
      <c r="N169" s="225"/>
      <c r="O169" s="226"/>
      <c r="P169" s="176"/>
      <c r="Q169" s="176"/>
      <c r="R169" s="176"/>
      <c r="T169" s="178"/>
      <c r="U169" s="178"/>
      <c r="V169" s="178"/>
      <c r="W169" s="178"/>
      <c r="X169" s="178"/>
      <c r="Y169" s="178"/>
      <c r="Z169" s="187"/>
    </row>
    <row r="170" spans="1:27" ht="20.100000000000001" customHeight="1" x14ac:dyDescent="0.15">
      <c r="A170" s="152"/>
      <c r="B170" s="152"/>
      <c r="C170" s="171"/>
      <c r="D170" s="172">
        <v>2</v>
      </c>
      <c r="E170" s="178" t="s">
        <v>108</v>
      </c>
      <c r="F170" s="178"/>
      <c r="G170" s="178"/>
      <c r="H170" s="178"/>
      <c r="I170" s="115"/>
      <c r="J170" s="124"/>
      <c r="K170" s="124"/>
      <c r="L170" s="124"/>
      <c r="M170" s="124"/>
      <c r="N170" s="227" t="s">
        <v>109</v>
      </c>
      <c r="O170" s="228"/>
      <c r="P170" s="229"/>
      <c r="Q170" s="229"/>
      <c r="R170" s="229"/>
      <c r="T170" s="178"/>
      <c r="U170" s="178"/>
      <c r="V170" s="178"/>
      <c r="W170" s="178"/>
      <c r="X170" s="178"/>
      <c r="Y170" s="178"/>
      <c r="Z170" s="187"/>
    </row>
    <row r="171" spans="1:27" ht="20.100000000000001" customHeight="1" x14ac:dyDescent="0.15">
      <c r="A171" s="152"/>
      <c r="B171" s="152"/>
      <c r="C171" s="171"/>
      <c r="D171" s="172"/>
      <c r="E171" s="178"/>
      <c r="F171" s="178"/>
      <c r="G171" s="178"/>
      <c r="H171" s="178"/>
      <c r="I171" s="224" t="s">
        <v>185</v>
      </c>
      <c r="J171" s="180" t="s">
        <v>196</v>
      </c>
      <c r="K171" s="180"/>
      <c r="L171" s="180"/>
      <c r="M171" s="180"/>
      <c r="N171" s="180"/>
      <c r="O171" s="180"/>
      <c r="P171" s="180"/>
      <c r="Q171" s="180"/>
      <c r="R171" s="176"/>
      <c r="T171" s="178"/>
      <c r="U171" s="178"/>
      <c r="V171" s="178"/>
      <c r="W171" s="178"/>
      <c r="X171" s="178"/>
      <c r="Y171" s="178"/>
      <c r="Z171" s="187"/>
    </row>
    <row r="172" spans="1:27" ht="20.100000000000001" customHeight="1" x14ac:dyDescent="0.15">
      <c r="A172" s="152"/>
      <c r="B172" s="152"/>
      <c r="C172" s="171"/>
      <c r="D172" s="172">
        <v>3</v>
      </c>
      <c r="E172" s="179" t="s">
        <v>110</v>
      </c>
      <c r="F172" s="178"/>
      <c r="G172" s="178"/>
      <c r="H172" s="178"/>
      <c r="I172" s="122"/>
      <c r="J172" s="123"/>
      <c r="K172" s="123"/>
      <c r="L172" s="123"/>
      <c r="M172" s="123"/>
      <c r="N172" s="227" t="s">
        <v>109</v>
      </c>
      <c r="O172" s="228"/>
      <c r="P172" s="229"/>
      <c r="Q172" s="229"/>
      <c r="R172" s="229"/>
      <c r="T172" s="178"/>
      <c r="U172" s="178"/>
      <c r="V172" s="178"/>
      <c r="W172" s="178"/>
      <c r="X172" s="178"/>
      <c r="Y172" s="178"/>
      <c r="Z172" s="187"/>
    </row>
    <row r="173" spans="1:27" ht="30" customHeight="1" x14ac:dyDescent="0.15">
      <c r="A173" s="152"/>
      <c r="B173" s="152"/>
      <c r="C173" s="171"/>
      <c r="D173" s="172"/>
      <c r="E173" s="179"/>
      <c r="F173" s="178"/>
      <c r="G173" s="178"/>
      <c r="H173" s="178"/>
      <c r="I173" s="230" t="s">
        <v>185</v>
      </c>
      <c r="J173" s="202" t="s">
        <v>197</v>
      </c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187"/>
    </row>
    <row r="174" spans="1:27" ht="20.100000000000001" customHeight="1" x14ac:dyDescent="0.15">
      <c r="A174" s="152"/>
      <c r="B174" s="152"/>
      <c r="C174" s="171"/>
      <c r="D174" s="172">
        <v>4</v>
      </c>
      <c r="E174" s="178" t="s">
        <v>120</v>
      </c>
      <c r="F174" s="178"/>
      <c r="G174" s="178"/>
      <c r="H174" s="178"/>
      <c r="I174" s="230"/>
      <c r="J174" s="183"/>
      <c r="K174" s="183"/>
      <c r="L174" s="176"/>
      <c r="M174" s="176"/>
      <c r="N174" s="176"/>
      <c r="O174" s="176"/>
      <c r="P174" s="176"/>
      <c r="Q174" s="176"/>
      <c r="R174" s="176"/>
      <c r="S174" s="176"/>
      <c r="T174" s="178"/>
      <c r="U174" s="178"/>
      <c r="V174" s="178"/>
      <c r="W174" s="178"/>
      <c r="X174" s="178"/>
      <c r="Y174" s="178"/>
      <c r="Z174" s="187"/>
    </row>
    <row r="175" spans="1:27" ht="20.100000000000001" customHeight="1" x14ac:dyDescent="0.15">
      <c r="A175" s="152">
        <f>IF(TRIM(I175)="", 1001, 0)</f>
        <v>1001</v>
      </c>
      <c r="B175" s="152"/>
      <c r="C175" s="171"/>
      <c r="E175" s="231" t="s">
        <v>121</v>
      </c>
      <c r="F175" s="232"/>
      <c r="G175" s="232"/>
      <c r="H175" s="233"/>
      <c r="I175" s="125"/>
      <c r="J175" s="126"/>
      <c r="K175" s="126"/>
      <c r="L175" s="126"/>
      <c r="M175" s="127"/>
      <c r="T175" s="178"/>
      <c r="U175" s="178"/>
      <c r="V175" s="178"/>
      <c r="W175" s="178"/>
      <c r="X175" s="178"/>
      <c r="Y175" s="178"/>
      <c r="Z175" s="187"/>
    </row>
    <row r="176" spans="1:27" ht="20.100000000000001" customHeight="1" x14ac:dyDescent="0.15">
      <c r="A176" s="152">
        <f>IF(TRIM(I176)="", 1001, 0)</f>
        <v>1001</v>
      </c>
      <c r="B176" s="152"/>
      <c r="C176" s="171"/>
      <c r="D176" s="172"/>
      <c r="E176" s="234" t="s">
        <v>122</v>
      </c>
      <c r="F176" s="235"/>
      <c r="G176" s="235"/>
      <c r="H176" s="236"/>
      <c r="I176" s="107"/>
      <c r="J176" s="131"/>
      <c r="K176" s="131"/>
      <c r="L176" s="131"/>
      <c r="M176" s="132"/>
      <c r="T176" s="178"/>
      <c r="U176" s="178"/>
      <c r="V176" s="178"/>
      <c r="W176" s="178"/>
      <c r="X176" s="178"/>
      <c r="Y176" s="178"/>
      <c r="Z176" s="187"/>
    </row>
    <row r="177" spans="1:26" ht="20.100000000000001" customHeight="1" x14ac:dyDescent="0.15">
      <c r="A177" s="152">
        <f>IF(TRIM(I177)="", 1001, 0)</f>
        <v>1001</v>
      </c>
      <c r="B177" s="152"/>
      <c r="C177" s="171"/>
      <c r="D177" s="172"/>
      <c r="E177" s="234" t="s">
        <v>123</v>
      </c>
      <c r="F177" s="235"/>
      <c r="G177" s="235"/>
      <c r="H177" s="236"/>
      <c r="I177" s="107"/>
      <c r="J177" s="131"/>
      <c r="K177" s="131"/>
      <c r="L177" s="131"/>
      <c r="M177" s="132"/>
      <c r="T177" s="178"/>
      <c r="U177" s="178"/>
      <c r="V177" s="178"/>
      <c r="W177" s="178"/>
      <c r="X177" s="178"/>
      <c r="Y177" s="178"/>
      <c r="Z177" s="187"/>
    </row>
    <row r="178" spans="1:26" ht="20.100000000000001" customHeight="1" x14ac:dyDescent="0.15">
      <c r="A178" s="152"/>
      <c r="B178" s="152"/>
      <c r="C178" s="171"/>
      <c r="D178" s="172"/>
      <c r="E178" s="234" t="s">
        <v>34</v>
      </c>
      <c r="F178" s="235"/>
      <c r="G178" s="235"/>
      <c r="H178" s="236"/>
      <c r="I178" s="237">
        <f>I175+I176+I177</f>
        <v>0</v>
      </c>
      <c r="J178" s="238"/>
      <c r="K178" s="238"/>
      <c r="L178" s="238"/>
      <c r="M178" s="239"/>
      <c r="T178" s="178"/>
      <c r="U178" s="178"/>
      <c r="V178" s="178"/>
      <c r="W178" s="178"/>
      <c r="X178" s="178"/>
      <c r="Y178" s="178"/>
      <c r="Z178" s="187"/>
    </row>
    <row r="179" spans="1:26" ht="20.100000000000001" customHeight="1" x14ac:dyDescent="0.15">
      <c r="A179" s="152">
        <f>IF(TRIM(I179)="", 1001, 0)</f>
        <v>1001</v>
      </c>
      <c r="B179" s="152"/>
      <c r="C179" s="171"/>
      <c r="D179" s="172"/>
      <c r="E179" s="240" t="s">
        <v>124</v>
      </c>
      <c r="F179" s="241"/>
      <c r="G179" s="241"/>
      <c r="H179" s="242"/>
      <c r="I179" s="133"/>
      <c r="J179" s="134"/>
      <c r="K179" s="134"/>
      <c r="L179" s="134"/>
      <c r="M179" s="135"/>
      <c r="T179" s="178"/>
      <c r="U179" s="178"/>
      <c r="V179" s="178"/>
      <c r="W179" s="178"/>
      <c r="X179" s="178"/>
      <c r="Y179" s="178"/>
      <c r="Z179" s="187"/>
    </row>
    <row r="180" spans="1:26" ht="20.100000000000001" customHeight="1" x14ac:dyDescent="0.15">
      <c r="A180" s="152"/>
      <c r="B180" s="152"/>
      <c r="C180" s="243"/>
      <c r="D180" s="244"/>
      <c r="E180" s="244"/>
      <c r="F180" s="244"/>
      <c r="G180" s="244"/>
      <c r="H180" s="244"/>
      <c r="S180" s="178"/>
      <c r="Z180" s="187"/>
    </row>
    <row r="181" spans="1:26" ht="20.100000000000001" customHeight="1" x14ac:dyDescent="0.15">
      <c r="A181" s="152"/>
      <c r="B181" s="152"/>
      <c r="C181" s="191"/>
      <c r="D181" s="192"/>
      <c r="E181" s="192"/>
      <c r="F181" s="192"/>
      <c r="G181" s="192"/>
      <c r="H181" s="192"/>
      <c r="I181" s="193"/>
      <c r="J181" s="194"/>
      <c r="K181" s="194"/>
      <c r="L181" s="194"/>
      <c r="M181" s="194"/>
      <c r="N181" s="194"/>
      <c r="O181" s="194"/>
      <c r="P181" s="194"/>
      <c r="Q181" s="194"/>
      <c r="R181" s="218"/>
      <c r="S181" s="218"/>
      <c r="T181" s="218"/>
      <c r="U181" s="218"/>
      <c r="V181" s="218"/>
      <c r="W181" s="218"/>
      <c r="X181" s="218"/>
      <c r="Y181" s="218"/>
      <c r="Z181" s="195"/>
    </row>
    <row r="182" spans="1:26" ht="20.100000000000001" customHeight="1" x14ac:dyDescent="0.15">
      <c r="A182" s="152"/>
      <c r="B182" s="152"/>
      <c r="C182" s="178"/>
      <c r="D182" s="178"/>
      <c r="E182" s="178"/>
      <c r="F182" s="178"/>
      <c r="G182" s="178"/>
      <c r="H182" s="178"/>
      <c r="I182" s="245"/>
      <c r="J182" s="197"/>
      <c r="K182" s="197"/>
      <c r="L182" s="197"/>
      <c r="M182" s="197"/>
      <c r="N182" s="197"/>
      <c r="O182" s="197"/>
      <c r="P182" s="197"/>
      <c r="Q182" s="197"/>
      <c r="Z182" s="178"/>
    </row>
    <row r="183" spans="1:26" ht="20.100000000000001" customHeight="1" x14ac:dyDescent="0.15">
      <c r="A183" s="152"/>
      <c r="B183" s="152"/>
      <c r="C183" s="178"/>
      <c r="D183" s="178"/>
      <c r="E183" s="178"/>
      <c r="F183" s="178"/>
      <c r="G183" s="178"/>
      <c r="H183" s="178"/>
      <c r="I183" s="245"/>
      <c r="J183" s="197"/>
      <c r="K183" s="197"/>
      <c r="L183" s="197"/>
      <c r="M183" s="197"/>
      <c r="N183" s="197"/>
      <c r="O183" s="197"/>
      <c r="P183" s="197"/>
      <c r="Q183" s="197"/>
      <c r="Z183" s="178"/>
    </row>
    <row r="184" spans="1:26" ht="20.100000000000001" customHeight="1" x14ac:dyDescent="0.15">
      <c r="A184" s="152"/>
      <c r="B184" s="152"/>
      <c r="C184" s="164" t="s">
        <v>39</v>
      </c>
      <c r="D184" s="165"/>
      <c r="E184" s="165"/>
      <c r="F184" s="165"/>
      <c r="G184" s="165"/>
      <c r="H184" s="166"/>
    </row>
    <row r="185" spans="1:26" ht="20.100000000000001" customHeight="1" x14ac:dyDescent="0.15">
      <c r="A185" s="152"/>
      <c r="B185" s="152"/>
      <c r="C185" s="167"/>
      <c r="D185" s="168"/>
      <c r="E185" s="168"/>
      <c r="F185" s="168"/>
      <c r="G185" s="168"/>
      <c r="H185" s="168"/>
      <c r="I185" s="220"/>
      <c r="J185" s="169"/>
      <c r="K185" s="169"/>
      <c r="L185" s="169"/>
      <c r="M185" s="169"/>
      <c r="N185" s="169"/>
      <c r="O185" s="220"/>
      <c r="P185" s="169"/>
      <c r="Q185" s="169"/>
      <c r="R185" s="169"/>
      <c r="S185" s="169"/>
      <c r="T185" s="169"/>
      <c r="U185" s="169"/>
      <c r="V185" s="169"/>
      <c r="W185" s="169"/>
      <c r="X185" s="169"/>
      <c r="Y185" s="169"/>
      <c r="Z185" s="170"/>
    </row>
    <row r="186" spans="1:26" ht="20.100000000000001" customHeight="1" x14ac:dyDescent="0.15">
      <c r="A186" s="152"/>
      <c r="B186" s="152"/>
      <c r="C186" s="167"/>
      <c r="D186" s="172">
        <v>1</v>
      </c>
      <c r="E186" s="246" t="s">
        <v>112</v>
      </c>
      <c r="F186" s="247"/>
      <c r="G186" s="197"/>
      <c r="H186" s="197"/>
      <c r="I186" s="128"/>
      <c r="J186" s="124"/>
      <c r="K186" s="124"/>
      <c r="L186" s="124"/>
      <c r="M186" s="124"/>
      <c r="N186" s="248" t="s">
        <v>14</v>
      </c>
      <c r="O186" s="128"/>
      <c r="P186" s="124"/>
      <c r="Q186" s="246" t="s">
        <v>15</v>
      </c>
      <c r="R186" s="197"/>
      <c r="S186" s="197"/>
      <c r="T186" s="197"/>
      <c r="U186" s="197"/>
      <c r="V186" s="197"/>
      <c r="W186" s="197"/>
      <c r="X186" s="197"/>
      <c r="Y186" s="197"/>
      <c r="Z186" s="177"/>
    </row>
    <row r="187" spans="1:26" ht="20.100000000000001" customHeight="1" x14ac:dyDescent="0.15">
      <c r="A187" s="152"/>
      <c r="B187" s="152"/>
      <c r="C187" s="167"/>
      <c r="D187" s="172"/>
      <c r="E187" s="249"/>
      <c r="F187" s="197"/>
      <c r="G187" s="197"/>
      <c r="H187" s="197"/>
      <c r="I187" s="224" t="s">
        <v>184</v>
      </c>
      <c r="J187" s="180" t="str">
        <f>日付例&amp;"　年月日を入力してください。"</f>
        <v>例)2024/4/1、R6/4/1　年月日を入力してください。</v>
      </c>
      <c r="K187" s="180"/>
      <c r="L187" s="176"/>
      <c r="M187" s="176"/>
      <c r="N187" s="199"/>
      <c r="O187" s="226"/>
      <c r="P187" s="176"/>
      <c r="Q187" s="197"/>
      <c r="R187" s="197"/>
      <c r="S187" s="197"/>
      <c r="T187" s="197"/>
      <c r="U187" s="197"/>
      <c r="V187" s="197"/>
      <c r="W187" s="197"/>
      <c r="X187" s="197"/>
      <c r="Y187" s="197"/>
      <c r="Z187" s="177"/>
    </row>
    <row r="188" spans="1:26" ht="20.100000000000001" customHeight="1" x14ac:dyDescent="0.15">
      <c r="A188" s="152"/>
      <c r="B188" s="152"/>
      <c r="C188" s="167"/>
      <c r="D188" s="172">
        <v>2</v>
      </c>
      <c r="E188" s="246" t="s">
        <v>111</v>
      </c>
      <c r="F188" s="197"/>
      <c r="G188" s="197"/>
      <c r="H188" s="197"/>
      <c r="I188" s="128"/>
      <c r="J188" s="124"/>
      <c r="K188" s="124"/>
      <c r="L188" s="124"/>
      <c r="M188" s="124"/>
      <c r="N188" s="248" t="s">
        <v>14</v>
      </c>
      <c r="O188" s="128"/>
      <c r="P188" s="124"/>
      <c r="Q188" s="246" t="s">
        <v>15</v>
      </c>
      <c r="R188" s="197"/>
      <c r="S188" s="197"/>
      <c r="T188" s="197"/>
      <c r="U188" s="197"/>
      <c r="V188" s="197"/>
      <c r="W188" s="197"/>
      <c r="X188" s="197"/>
      <c r="Y188" s="197"/>
      <c r="Z188" s="177"/>
    </row>
    <row r="189" spans="1:26" ht="20.100000000000001" customHeight="1" x14ac:dyDescent="0.15">
      <c r="A189" s="152"/>
      <c r="B189" s="152"/>
      <c r="C189" s="167"/>
      <c r="D189" s="197"/>
      <c r="E189" s="197"/>
      <c r="F189" s="197"/>
      <c r="G189" s="197"/>
      <c r="H189" s="197"/>
      <c r="I189" s="188" t="s">
        <v>184</v>
      </c>
      <c r="J189" s="180" t="str">
        <f>日付例&amp;"　年月日を入力してください。"</f>
        <v>例)2024/4/1、R6/4/1　年月日を入力してください。</v>
      </c>
      <c r="K189" s="180"/>
      <c r="L189" s="176"/>
      <c r="M189" s="176"/>
      <c r="N189" s="176"/>
      <c r="O189" s="176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77"/>
    </row>
    <row r="190" spans="1:26" ht="20.100000000000001" customHeight="1" x14ac:dyDescent="0.15">
      <c r="A190" s="152"/>
      <c r="B190" s="152"/>
      <c r="C190" s="167"/>
      <c r="D190" s="250" t="s">
        <v>24</v>
      </c>
      <c r="E190" s="250"/>
      <c r="F190" s="250"/>
      <c r="G190" s="250"/>
      <c r="H190" s="250"/>
      <c r="I190" s="250"/>
      <c r="J190" s="250"/>
      <c r="K190" s="250"/>
      <c r="L190" s="250"/>
      <c r="M190" s="250"/>
      <c r="N190" s="250"/>
      <c r="O190" s="250"/>
      <c r="P190" s="250"/>
      <c r="Q190" s="250"/>
      <c r="R190" s="194"/>
      <c r="S190" s="218"/>
      <c r="T190" s="218"/>
      <c r="U190" s="218"/>
      <c r="V190" s="218"/>
      <c r="W190" s="218"/>
      <c r="X190" s="218"/>
      <c r="Y190" s="218"/>
      <c r="Z190" s="177"/>
    </row>
    <row r="191" spans="1:26" ht="30" customHeight="1" x14ac:dyDescent="0.15">
      <c r="A191" s="152"/>
      <c r="B191" s="152"/>
      <c r="C191" s="171"/>
      <c r="D191" s="251" t="s">
        <v>12</v>
      </c>
      <c r="E191" s="252"/>
      <c r="F191" s="252"/>
      <c r="G191" s="252"/>
      <c r="H191" s="252"/>
      <c r="I191" s="252"/>
      <c r="J191" s="252"/>
      <c r="K191" s="253"/>
      <c r="L191" s="254" t="s">
        <v>158</v>
      </c>
      <c r="M191" s="255"/>
      <c r="N191" s="255"/>
      <c r="O191" s="256"/>
      <c r="P191" s="257" t="s">
        <v>113</v>
      </c>
      <c r="Q191" s="258"/>
      <c r="R191" s="258"/>
      <c r="S191" s="258"/>
      <c r="T191" s="259"/>
      <c r="U191" s="257" t="s">
        <v>114</v>
      </c>
      <c r="V191" s="258"/>
      <c r="W191" s="258"/>
      <c r="X191" s="258"/>
      <c r="Y191" s="260"/>
      <c r="Z191" s="177"/>
    </row>
    <row r="192" spans="1:26" ht="20.100000000000001" customHeight="1" x14ac:dyDescent="0.15">
      <c r="A192" s="152"/>
      <c r="B192" s="152"/>
      <c r="C192" s="171"/>
      <c r="D192" s="261">
        <v>3</v>
      </c>
      <c r="E192" s="262" t="s">
        <v>115</v>
      </c>
      <c r="F192" s="262"/>
      <c r="G192" s="262"/>
      <c r="H192" s="262"/>
      <c r="I192" s="262"/>
      <c r="J192" s="262"/>
      <c r="K192" s="263"/>
      <c r="L192" s="125"/>
      <c r="M192" s="129"/>
      <c r="N192" s="129"/>
      <c r="O192" s="130"/>
      <c r="P192" s="54"/>
      <c r="Q192" s="55"/>
      <c r="R192" s="55"/>
      <c r="S192" s="55"/>
      <c r="T192" s="120"/>
      <c r="U192" s="54"/>
      <c r="V192" s="55"/>
      <c r="W192" s="55"/>
      <c r="X192" s="55"/>
      <c r="Y192" s="56"/>
      <c r="Z192" s="177"/>
    </row>
    <row r="193" spans="1:27" ht="20.100000000000001" customHeight="1" x14ac:dyDescent="0.15">
      <c r="A193" s="152"/>
      <c r="B193" s="152"/>
      <c r="C193" s="171"/>
      <c r="D193" s="264">
        <v>4</v>
      </c>
      <c r="E193" s="265" t="s">
        <v>116</v>
      </c>
      <c r="F193" s="265"/>
      <c r="G193" s="265"/>
      <c r="H193" s="265"/>
      <c r="I193" s="265"/>
      <c r="J193" s="265"/>
      <c r="K193" s="266"/>
      <c r="L193" s="107"/>
      <c r="M193" s="108"/>
      <c r="N193" s="108"/>
      <c r="O193" s="109"/>
      <c r="P193" s="48"/>
      <c r="Q193" s="49"/>
      <c r="R193" s="49"/>
      <c r="S193" s="49"/>
      <c r="T193" s="50"/>
      <c r="U193" s="48"/>
      <c r="V193" s="49"/>
      <c r="W193" s="49"/>
      <c r="X193" s="49"/>
      <c r="Y193" s="57"/>
      <c r="Z193" s="177"/>
    </row>
    <row r="194" spans="1:27" ht="20.100000000000001" customHeight="1" x14ac:dyDescent="0.15">
      <c r="A194" s="152"/>
      <c r="B194" s="152"/>
      <c r="C194" s="171"/>
      <c r="D194" s="264">
        <v>5</v>
      </c>
      <c r="E194" s="265" t="s">
        <v>117</v>
      </c>
      <c r="F194" s="265"/>
      <c r="G194" s="265"/>
      <c r="H194" s="265"/>
      <c r="I194" s="265"/>
      <c r="J194" s="265"/>
      <c r="K194" s="266"/>
      <c r="L194" s="107"/>
      <c r="M194" s="108"/>
      <c r="N194" s="108"/>
      <c r="O194" s="109"/>
      <c r="P194" s="48"/>
      <c r="Q194" s="49"/>
      <c r="R194" s="49"/>
      <c r="S194" s="49"/>
      <c r="T194" s="50"/>
      <c r="U194" s="48"/>
      <c r="V194" s="49"/>
      <c r="W194" s="49"/>
      <c r="X194" s="49"/>
      <c r="Y194" s="57"/>
      <c r="Z194" s="177"/>
    </row>
    <row r="195" spans="1:27" ht="20.100000000000001" customHeight="1" x14ac:dyDescent="0.15">
      <c r="A195" s="152"/>
      <c r="B195" s="152"/>
      <c r="C195" s="171"/>
      <c r="D195" s="264">
        <v>6</v>
      </c>
      <c r="E195" s="265" t="s">
        <v>118</v>
      </c>
      <c r="F195" s="265"/>
      <c r="G195" s="265"/>
      <c r="H195" s="265"/>
      <c r="I195" s="265"/>
      <c r="J195" s="265"/>
      <c r="K195" s="266"/>
      <c r="L195" s="107"/>
      <c r="M195" s="108"/>
      <c r="N195" s="108"/>
      <c r="O195" s="109"/>
      <c r="P195" s="48"/>
      <c r="Q195" s="49"/>
      <c r="R195" s="49"/>
      <c r="S195" s="49"/>
      <c r="T195" s="50"/>
      <c r="U195" s="48"/>
      <c r="V195" s="49"/>
      <c r="W195" s="49"/>
      <c r="X195" s="49"/>
      <c r="Y195" s="57"/>
      <c r="Z195" s="177"/>
    </row>
    <row r="196" spans="1:27" ht="20.100000000000001" customHeight="1" x14ac:dyDescent="0.15">
      <c r="A196" s="152"/>
      <c r="B196" s="152"/>
      <c r="C196" s="171"/>
      <c r="D196" s="264">
        <v>7</v>
      </c>
      <c r="E196" s="265" t="s">
        <v>119</v>
      </c>
      <c r="F196" s="265"/>
      <c r="G196" s="265"/>
      <c r="H196" s="265"/>
      <c r="I196" s="265"/>
      <c r="J196" s="265"/>
      <c r="K196" s="266"/>
      <c r="L196" s="107"/>
      <c r="M196" s="108"/>
      <c r="N196" s="108"/>
      <c r="O196" s="109"/>
      <c r="P196" s="48"/>
      <c r="Q196" s="49"/>
      <c r="R196" s="49"/>
      <c r="S196" s="49"/>
      <c r="T196" s="50"/>
      <c r="U196" s="48"/>
      <c r="V196" s="49"/>
      <c r="W196" s="49"/>
      <c r="X196" s="49"/>
      <c r="Y196" s="57"/>
      <c r="Z196" s="177"/>
    </row>
    <row r="197" spans="1:27" ht="20.100000000000001" customHeight="1" thickBot="1" x14ac:dyDescent="0.2">
      <c r="A197" s="152"/>
      <c r="B197" s="152"/>
      <c r="C197" s="171"/>
      <c r="D197" s="267">
        <v>8</v>
      </c>
      <c r="E197" s="113"/>
      <c r="F197" s="113"/>
      <c r="G197" s="113"/>
      <c r="H197" s="113"/>
      <c r="I197" s="113"/>
      <c r="J197" s="113"/>
      <c r="K197" s="114"/>
      <c r="L197" s="110"/>
      <c r="M197" s="111"/>
      <c r="N197" s="111"/>
      <c r="O197" s="112"/>
      <c r="P197" s="51"/>
      <c r="Q197" s="52"/>
      <c r="R197" s="52"/>
      <c r="S197" s="52"/>
      <c r="T197" s="53"/>
      <c r="U197" s="51"/>
      <c r="V197" s="52"/>
      <c r="W197" s="52"/>
      <c r="X197" s="52"/>
      <c r="Y197" s="58"/>
      <c r="Z197" s="177"/>
    </row>
    <row r="198" spans="1:27" ht="20.100000000000001" customHeight="1" thickTop="1" x14ac:dyDescent="0.15">
      <c r="A198" s="152"/>
      <c r="B198" s="152"/>
      <c r="C198" s="171"/>
      <c r="D198" s="268"/>
      <c r="E198" s="269" t="s">
        <v>13</v>
      </c>
      <c r="F198" s="269"/>
      <c r="G198" s="269"/>
      <c r="H198" s="269"/>
      <c r="I198" s="269"/>
      <c r="J198" s="269"/>
      <c r="K198" s="270"/>
      <c r="L198" s="271">
        <f>SUM(L192:O197)</f>
        <v>0</v>
      </c>
      <c r="M198" s="272"/>
      <c r="N198" s="272"/>
      <c r="O198" s="273"/>
      <c r="P198" s="274">
        <f>SUM(P192:Q197)</f>
        <v>0</v>
      </c>
      <c r="Q198" s="275"/>
      <c r="R198" s="275"/>
      <c r="S198" s="275"/>
      <c r="T198" s="276"/>
      <c r="U198" s="274">
        <f>SUM(U192:V197)</f>
        <v>0</v>
      </c>
      <c r="V198" s="275"/>
      <c r="W198" s="275"/>
      <c r="X198" s="275"/>
      <c r="Y198" s="277"/>
      <c r="Z198" s="177"/>
    </row>
    <row r="199" spans="1:27" ht="20.100000000000001" customHeight="1" x14ac:dyDescent="0.15">
      <c r="A199" s="152"/>
      <c r="B199" s="152"/>
      <c r="C199" s="171"/>
      <c r="D199" s="172"/>
      <c r="E199" s="178"/>
      <c r="F199" s="178"/>
      <c r="G199" s="178"/>
      <c r="H199" s="178"/>
      <c r="I199" s="214"/>
      <c r="J199" s="152"/>
      <c r="K199" s="152"/>
      <c r="L199" s="152"/>
      <c r="M199" s="152"/>
      <c r="N199" s="278"/>
      <c r="O199" s="279"/>
      <c r="P199" s="278"/>
      <c r="Q199" s="280"/>
      <c r="R199" s="281"/>
      <c r="S199" s="281"/>
      <c r="T199" s="281"/>
      <c r="U199" s="281"/>
      <c r="V199" s="281"/>
      <c r="W199" s="281"/>
      <c r="X199" s="281"/>
      <c r="Y199" s="281"/>
      <c r="Z199" s="177"/>
    </row>
    <row r="200" spans="1:27" ht="20.100000000000001" customHeight="1" x14ac:dyDescent="0.15">
      <c r="A200" s="152"/>
      <c r="B200" s="152"/>
      <c r="C200" s="191"/>
      <c r="D200" s="192"/>
      <c r="E200" s="192"/>
      <c r="F200" s="192"/>
      <c r="G200" s="192"/>
      <c r="H200" s="192"/>
      <c r="I200" s="282"/>
      <c r="J200" s="194"/>
      <c r="K200" s="194"/>
      <c r="L200" s="194"/>
      <c r="M200" s="194"/>
      <c r="N200" s="194"/>
      <c r="O200" s="283"/>
      <c r="P200" s="194"/>
      <c r="Q200" s="283"/>
      <c r="R200" s="194"/>
      <c r="S200" s="194"/>
      <c r="T200" s="194"/>
      <c r="U200" s="194"/>
      <c r="V200" s="194"/>
      <c r="W200" s="194"/>
      <c r="X200" s="194"/>
      <c r="Y200" s="194"/>
      <c r="Z200" s="195"/>
    </row>
    <row r="201" spans="1:27" ht="20.100000000000001" customHeight="1" x14ac:dyDescent="0.15">
      <c r="A201" s="152"/>
      <c r="B201" s="152"/>
      <c r="C201" s="178"/>
      <c r="D201" s="178"/>
      <c r="E201" s="178"/>
      <c r="F201" s="178"/>
      <c r="G201" s="178"/>
      <c r="H201" s="178"/>
      <c r="I201" s="214"/>
      <c r="J201" s="197"/>
      <c r="K201" s="197"/>
      <c r="L201" s="197"/>
      <c r="M201" s="197"/>
      <c r="N201" s="197"/>
      <c r="O201" s="280"/>
      <c r="P201" s="197"/>
      <c r="Q201" s="280"/>
      <c r="R201" s="197"/>
      <c r="S201" s="197"/>
      <c r="T201" s="197"/>
      <c r="U201" s="197"/>
      <c r="V201" s="197"/>
      <c r="W201" s="197"/>
      <c r="X201" s="197"/>
      <c r="Y201" s="197"/>
      <c r="Z201" s="197"/>
      <c r="AA201" s="178"/>
    </row>
    <row r="202" spans="1:27" ht="20.100000000000001" customHeight="1" x14ac:dyDescent="0.15">
      <c r="A202" s="152"/>
      <c r="B202" s="152"/>
      <c r="C202" s="178"/>
      <c r="D202" s="178"/>
      <c r="E202" s="178"/>
      <c r="F202" s="178"/>
      <c r="G202" s="178"/>
      <c r="H202" s="178"/>
      <c r="I202" s="178"/>
      <c r="J202" s="197"/>
      <c r="K202" s="197"/>
      <c r="L202" s="197"/>
      <c r="M202" s="178"/>
      <c r="N202" s="215"/>
      <c r="O202" s="178"/>
      <c r="P202" s="178"/>
      <c r="Q202" s="178"/>
      <c r="R202" s="178"/>
      <c r="S202" s="178"/>
      <c r="T202" s="178"/>
      <c r="U202" s="178"/>
      <c r="V202" s="178"/>
      <c r="W202" s="178"/>
      <c r="X202" s="178"/>
      <c r="Y202" s="178"/>
      <c r="Z202" s="178"/>
      <c r="AA202" s="178"/>
    </row>
    <row r="203" spans="1:27" ht="20.100000000000001" customHeight="1" x14ac:dyDescent="0.15">
      <c r="A203" s="152"/>
      <c r="B203" s="152"/>
      <c r="C203" s="164" t="s">
        <v>159</v>
      </c>
      <c r="D203" s="165"/>
      <c r="E203" s="165"/>
      <c r="F203" s="165"/>
      <c r="G203" s="165"/>
      <c r="H203" s="166"/>
      <c r="I203" s="217"/>
      <c r="N203" s="219"/>
    </row>
    <row r="204" spans="1:27" ht="20.100000000000001" customHeight="1" x14ac:dyDescent="0.15">
      <c r="A204" s="152"/>
      <c r="B204" s="152"/>
      <c r="C204" s="167"/>
      <c r="D204" s="168"/>
      <c r="E204" s="168"/>
      <c r="F204" s="168"/>
      <c r="G204" s="168"/>
      <c r="H204" s="168"/>
      <c r="I204" s="168"/>
      <c r="J204" s="169"/>
      <c r="K204" s="169"/>
      <c r="L204" s="284"/>
      <c r="M204" s="169"/>
      <c r="N204" s="222"/>
      <c r="O204" s="169"/>
      <c r="P204" s="169"/>
      <c r="Q204" s="169"/>
      <c r="R204" s="169"/>
      <c r="S204" s="169"/>
      <c r="T204" s="169"/>
      <c r="U204" s="169"/>
      <c r="V204" s="169"/>
      <c r="W204" s="169"/>
      <c r="X204" s="169"/>
      <c r="Y204" s="169"/>
      <c r="Z204" s="170"/>
    </row>
    <row r="205" spans="1:27" ht="30" customHeight="1" x14ac:dyDescent="0.15">
      <c r="A205" s="152"/>
      <c r="B205" s="152"/>
      <c r="C205" s="167"/>
      <c r="D205" s="285" t="s">
        <v>148</v>
      </c>
      <c r="E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6"/>
      <c r="V205" s="286"/>
      <c r="W205" s="286"/>
      <c r="X205" s="286"/>
      <c r="Y205" s="286"/>
      <c r="Z205" s="287"/>
      <c r="AA205" s="288"/>
    </row>
    <row r="206" spans="1:27" ht="30" customHeight="1" x14ac:dyDescent="0.15">
      <c r="A206" s="152">
        <f>IF(COUNTIF(M207:M266,"○")&lt;1, 1001, 0)</f>
        <v>1001</v>
      </c>
      <c r="B206" s="447"/>
      <c r="C206" s="167"/>
      <c r="D206" s="289"/>
      <c r="E206" s="290" t="s">
        <v>149</v>
      </c>
      <c r="F206" s="290"/>
      <c r="G206" s="290"/>
      <c r="H206" s="290"/>
      <c r="I206" s="290"/>
      <c r="J206" s="290"/>
      <c r="K206" s="290"/>
      <c r="L206" s="291"/>
      <c r="M206" s="292" t="s">
        <v>16</v>
      </c>
      <c r="N206" s="293"/>
      <c r="O206" s="294" t="s">
        <v>50</v>
      </c>
      <c r="P206" s="295" t="s">
        <v>40</v>
      </c>
      <c r="Q206" s="290"/>
      <c r="R206" s="290"/>
      <c r="S206" s="296" t="s">
        <v>147</v>
      </c>
      <c r="T206" s="297"/>
      <c r="U206" s="298" t="s">
        <v>67</v>
      </c>
      <c r="V206" s="299"/>
      <c r="W206" s="299"/>
      <c r="X206" s="299"/>
      <c r="Y206" s="299"/>
      <c r="Z206" s="187"/>
    </row>
    <row r="207" spans="1:27" ht="20.100000000000001" customHeight="1" x14ac:dyDescent="0.15">
      <c r="A207" s="152">
        <f>IF(AND(M207="○", S207&lt;&gt;"○"), 1001,0)</f>
        <v>0</v>
      </c>
      <c r="B207" s="152"/>
      <c r="C207" s="171"/>
      <c r="D207" s="300">
        <v>1</v>
      </c>
      <c r="E207" s="301" t="s">
        <v>150</v>
      </c>
      <c r="F207" s="302" t="s">
        <v>68</v>
      </c>
      <c r="G207" s="303"/>
      <c r="H207" s="303"/>
      <c r="I207" s="303"/>
      <c r="J207" s="303"/>
      <c r="K207" s="303"/>
      <c r="L207" s="304"/>
      <c r="M207" s="92"/>
      <c r="N207" s="93"/>
      <c r="O207" s="305"/>
      <c r="P207" s="306" t="s">
        <v>41</v>
      </c>
      <c r="Q207" s="306"/>
      <c r="R207" s="306"/>
      <c r="S207" s="99"/>
      <c r="T207" s="100"/>
      <c r="U207" s="1"/>
      <c r="V207" s="307"/>
      <c r="W207" s="307"/>
      <c r="X207" s="307"/>
      <c r="Y207" s="307"/>
      <c r="Z207" s="187"/>
    </row>
    <row r="208" spans="1:27" ht="20.100000000000001" customHeight="1" x14ac:dyDescent="0.15">
      <c r="A208" s="152">
        <f>IF(AND(M208="○", S207&lt;&gt;"○"), 1001,0)</f>
        <v>0</v>
      </c>
      <c r="B208" s="152"/>
      <c r="C208" s="171"/>
      <c r="D208" s="308">
        <f>D207+1</f>
        <v>2</v>
      </c>
      <c r="E208" s="309"/>
      <c r="F208" s="310" t="s">
        <v>69</v>
      </c>
      <c r="G208" s="311"/>
      <c r="H208" s="311"/>
      <c r="I208" s="311"/>
      <c r="J208" s="311"/>
      <c r="K208" s="311"/>
      <c r="L208" s="312"/>
      <c r="M208" s="75"/>
      <c r="N208" s="76"/>
      <c r="O208" s="313"/>
      <c r="P208" s="314"/>
      <c r="Q208" s="314"/>
      <c r="R208" s="314"/>
      <c r="S208" s="101"/>
      <c r="T208" s="102"/>
      <c r="U208" s="2"/>
      <c r="V208" s="307"/>
      <c r="W208" s="307"/>
      <c r="X208" s="307"/>
      <c r="Y208" s="307"/>
      <c r="Z208" s="187"/>
    </row>
    <row r="209" spans="1:26" ht="20.100000000000001" customHeight="1" x14ac:dyDescent="0.15">
      <c r="A209" s="152">
        <f>IF(AND(M209="○", S207&lt;&gt;"○"), 1001,0)</f>
        <v>0</v>
      </c>
      <c r="B209" s="152"/>
      <c r="C209" s="171"/>
      <c r="D209" s="315">
        <f t="shared" ref="D209:D271" si="0">D208+1</f>
        <v>3</v>
      </c>
      <c r="E209" s="316"/>
      <c r="F209" s="317" t="s">
        <v>70</v>
      </c>
      <c r="G209" s="318"/>
      <c r="H209" s="318"/>
      <c r="I209" s="318"/>
      <c r="J209" s="318"/>
      <c r="K209" s="318"/>
      <c r="L209" s="319"/>
      <c r="M209" s="90"/>
      <c r="N209" s="91"/>
      <c r="O209" s="320"/>
      <c r="P209" s="321"/>
      <c r="Q209" s="321"/>
      <c r="R209" s="321"/>
      <c r="S209" s="103"/>
      <c r="T209" s="104"/>
      <c r="U209" s="3"/>
      <c r="V209" s="307"/>
      <c r="W209" s="307"/>
      <c r="X209" s="307"/>
      <c r="Y209" s="307"/>
      <c r="Z209" s="187"/>
    </row>
    <row r="210" spans="1:26" ht="20.100000000000001" customHeight="1" x14ac:dyDescent="0.15">
      <c r="A210" s="152">
        <f>IF(AND(M210="○", S210&lt;&gt;"○"), 1001,0)</f>
        <v>0</v>
      </c>
      <c r="B210" s="152"/>
      <c r="C210" s="171"/>
      <c r="D210" s="300">
        <f t="shared" si="0"/>
        <v>4</v>
      </c>
      <c r="E210" s="322" t="s">
        <v>71</v>
      </c>
      <c r="F210" s="302" t="s">
        <v>98</v>
      </c>
      <c r="G210" s="303"/>
      <c r="H210" s="303"/>
      <c r="I210" s="303"/>
      <c r="J210" s="303"/>
      <c r="K210" s="303"/>
      <c r="L210" s="304"/>
      <c r="M210" s="92"/>
      <c r="N210" s="93"/>
      <c r="O210" s="305"/>
      <c r="P210" s="306" t="s">
        <v>42</v>
      </c>
      <c r="Q210" s="306"/>
      <c r="R210" s="306"/>
      <c r="S210" s="105"/>
      <c r="T210" s="106"/>
      <c r="U210" s="4"/>
      <c r="V210" s="307"/>
      <c r="W210" s="307"/>
      <c r="X210" s="307"/>
      <c r="Y210" s="307"/>
      <c r="Z210" s="187"/>
    </row>
    <row r="211" spans="1:26" ht="20.100000000000001" customHeight="1" x14ac:dyDescent="0.15">
      <c r="A211" s="152"/>
      <c r="B211" s="152"/>
      <c r="C211" s="171"/>
      <c r="D211" s="308">
        <f t="shared" si="0"/>
        <v>5</v>
      </c>
      <c r="E211" s="323"/>
      <c r="F211" s="310" t="s">
        <v>72</v>
      </c>
      <c r="G211" s="311"/>
      <c r="H211" s="311"/>
      <c r="I211" s="311"/>
      <c r="J211" s="311"/>
      <c r="K211" s="311"/>
      <c r="L211" s="312"/>
      <c r="M211" s="75"/>
      <c r="N211" s="76"/>
      <c r="O211" s="313"/>
      <c r="P211" s="324"/>
      <c r="Q211" s="324"/>
      <c r="R211" s="324"/>
      <c r="S211" s="324"/>
      <c r="T211" s="324"/>
      <c r="U211" s="5"/>
      <c r="V211" s="307"/>
      <c r="W211" s="307"/>
      <c r="X211" s="307"/>
      <c r="Y211" s="307"/>
      <c r="Z211" s="187"/>
    </row>
    <row r="212" spans="1:26" ht="20.100000000000001" customHeight="1" x14ac:dyDescent="0.15">
      <c r="A212" s="152"/>
      <c r="B212" s="152"/>
      <c r="C212" s="171"/>
      <c r="D212" s="308">
        <f t="shared" si="0"/>
        <v>6</v>
      </c>
      <c r="E212" s="323"/>
      <c r="F212" s="310" t="s">
        <v>73</v>
      </c>
      <c r="G212" s="311"/>
      <c r="H212" s="311"/>
      <c r="I212" s="311"/>
      <c r="J212" s="311"/>
      <c r="K212" s="311"/>
      <c r="L212" s="312"/>
      <c r="M212" s="75"/>
      <c r="N212" s="76"/>
      <c r="O212" s="313"/>
      <c r="P212" s="324"/>
      <c r="Q212" s="324"/>
      <c r="R212" s="324"/>
      <c r="S212" s="324"/>
      <c r="T212" s="324"/>
      <c r="U212" s="5"/>
      <c r="V212" s="307"/>
      <c r="W212" s="307"/>
      <c r="X212" s="307"/>
      <c r="Y212" s="307"/>
      <c r="Z212" s="187"/>
    </row>
    <row r="213" spans="1:26" ht="20.100000000000001" customHeight="1" x14ac:dyDescent="0.15">
      <c r="A213" s="152"/>
      <c r="B213" s="152"/>
      <c r="C213" s="171"/>
      <c r="D213" s="308">
        <f t="shared" si="0"/>
        <v>7</v>
      </c>
      <c r="E213" s="323"/>
      <c r="F213" s="310" t="s">
        <v>74</v>
      </c>
      <c r="G213" s="311"/>
      <c r="H213" s="311"/>
      <c r="I213" s="311"/>
      <c r="J213" s="311"/>
      <c r="K213" s="311"/>
      <c r="L213" s="312"/>
      <c r="M213" s="75"/>
      <c r="N213" s="76"/>
      <c r="O213" s="313"/>
      <c r="P213" s="324"/>
      <c r="Q213" s="324"/>
      <c r="R213" s="324"/>
      <c r="S213" s="324"/>
      <c r="T213" s="324"/>
      <c r="U213" s="5"/>
      <c r="V213" s="307"/>
      <c r="W213" s="307"/>
      <c r="X213" s="307"/>
      <c r="Y213" s="307"/>
      <c r="Z213" s="187"/>
    </row>
    <row r="214" spans="1:26" ht="20.100000000000001" customHeight="1" x14ac:dyDescent="0.15">
      <c r="A214" s="152"/>
      <c r="B214" s="152"/>
      <c r="C214" s="171"/>
      <c r="D214" s="308">
        <f t="shared" si="0"/>
        <v>8</v>
      </c>
      <c r="E214" s="323"/>
      <c r="F214" s="310" t="s">
        <v>75</v>
      </c>
      <c r="G214" s="311"/>
      <c r="H214" s="311"/>
      <c r="I214" s="311"/>
      <c r="J214" s="311"/>
      <c r="K214" s="311"/>
      <c r="L214" s="312"/>
      <c r="M214" s="75"/>
      <c r="N214" s="76"/>
      <c r="O214" s="313"/>
      <c r="P214" s="324"/>
      <c r="Q214" s="324"/>
      <c r="R214" s="324"/>
      <c r="S214" s="324"/>
      <c r="T214" s="324"/>
      <c r="U214" s="5"/>
      <c r="V214" s="307"/>
      <c r="W214" s="307"/>
      <c r="X214" s="307"/>
      <c r="Y214" s="307"/>
      <c r="Z214" s="187"/>
    </row>
    <row r="215" spans="1:26" ht="20.100000000000001" customHeight="1" x14ac:dyDescent="0.15">
      <c r="A215" s="152"/>
      <c r="B215" s="152"/>
      <c r="C215" s="171"/>
      <c r="D215" s="308">
        <f t="shared" si="0"/>
        <v>9</v>
      </c>
      <c r="E215" s="323"/>
      <c r="F215" s="310" t="s">
        <v>76</v>
      </c>
      <c r="G215" s="311"/>
      <c r="H215" s="311"/>
      <c r="I215" s="311"/>
      <c r="J215" s="311"/>
      <c r="K215" s="311"/>
      <c r="L215" s="312"/>
      <c r="M215" s="75"/>
      <c r="N215" s="76"/>
      <c r="O215" s="313"/>
      <c r="P215" s="324"/>
      <c r="Q215" s="324"/>
      <c r="R215" s="324"/>
      <c r="S215" s="324"/>
      <c r="T215" s="324"/>
      <c r="U215" s="5"/>
      <c r="V215" s="307"/>
      <c r="W215" s="307"/>
      <c r="X215" s="307"/>
      <c r="Y215" s="307"/>
      <c r="Z215" s="187"/>
    </row>
    <row r="216" spans="1:26" ht="20.100000000000001" customHeight="1" x14ac:dyDescent="0.15">
      <c r="A216" s="152"/>
      <c r="B216" s="152"/>
      <c r="C216" s="171"/>
      <c r="D216" s="308">
        <f t="shared" si="0"/>
        <v>10</v>
      </c>
      <c r="E216" s="323"/>
      <c r="F216" s="310" t="s">
        <v>77</v>
      </c>
      <c r="G216" s="311"/>
      <c r="H216" s="311"/>
      <c r="I216" s="311"/>
      <c r="J216" s="311"/>
      <c r="K216" s="311"/>
      <c r="L216" s="312"/>
      <c r="M216" s="75"/>
      <c r="N216" s="76"/>
      <c r="O216" s="313"/>
      <c r="P216" s="324"/>
      <c r="Q216" s="324"/>
      <c r="R216" s="324"/>
      <c r="S216" s="324"/>
      <c r="T216" s="324"/>
      <c r="U216" s="5"/>
      <c r="V216" s="307"/>
      <c r="W216" s="307"/>
      <c r="X216" s="307"/>
      <c r="Y216" s="307"/>
      <c r="Z216" s="187"/>
    </row>
    <row r="217" spans="1:26" ht="20.100000000000001" customHeight="1" x14ac:dyDescent="0.15">
      <c r="A217" s="152"/>
      <c r="B217" s="152"/>
      <c r="C217" s="171"/>
      <c r="D217" s="308">
        <f t="shared" si="0"/>
        <v>11</v>
      </c>
      <c r="E217" s="323"/>
      <c r="F217" s="310" t="s">
        <v>78</v>
      </c>
      <c r="G217" s="311"/>
      <c r="H217" s="311"/>
      <c r="I217" s="311"/>
      <c r="J217" s="311"/>
      <c r="K217" s="311"/>
      <c r="L217" s="312"/>
      <c r="M217" s="75"/>
      <c r="N217" s="76"/>
      <c r="O217" s="313"/>
      <c r="P217" s="324"/>
      <c r="Q217" s="324"/>
      <c r="R217" s="324"/>
      <c r="S217" s="324"/>
      <c r="T217" s="324"/>
      <c r="U217" s="5"/>
      <c r="V217" s="307"/>
      <c r="W217" s="307"/>
      <c r="X217" s="307"/>
      <c r="Y217" s="307"/>
      <c r="Z217" s="187"/>
    </row>
    <row r="218" spans="1:26" ht="20.100000000000001" customHeight="1" x14ac:dyDescent="0.15">
      <c r="A218" s="152"/>
      <c r="B218" s="325"/>
      <c r="C218" s="172"/>
      <c r="D218" s="308">
        <f t="shared" si="0"/>
        <v>12</v>
      </c>
      <c r="E218" s="323"/>
      <c r="F218" s="310" t="s">
        <v>79</v>
      </c>
      <c r="G218" s="311"/>
      <c r="H218" s="311"/>
      <c r="I218" s="311"/>
      <c r="J218" s="311"/>
      <c r="K218" s="311"/>
      <c r="L218" s="312"/>
      <c r="M218" s="75"/>
      <c r="N218" s="76"/>
      <c r="O218" s="313"/>
      <c r="P218" s="324"/>
      <c r="Q218" s="324"/>
      <c r="R218" s="324"/>
      <c r="S218" s="324"/>
      <c r="T218" s="324"/>
      <c r="U218" s="5"/>
      <c r="V218" s="307"/>
      <c r="W218" s="307"/>
      <c r="X218" s="307"/>
      <c r="Y218" s="307"/>
      <c r="Z218" s="187"/>
    </row>
    <row r="219" spans="1:26" ht="20.100000000000001" customHeight="1" x14ac:dyDescent="0.15">
      <c r="A219" s="152"/>
      <c r="B219" s="325"/>
      <c r="C219" s="172"/>
      <c r="D219" s="308">
        <f t="shared" si="0"/>
        <v>13</v>
      </c>
      <c r="E219" s="323"/>
      <c r="F219" s="310" t="s">
        <v>99</v>
      </c>
      <c r="G219" s="311"/>
      <c r="H219" s="311"/>
      <c r="I219" s="311"/>
      <c r="J219" s="311"/>
      <c r="K219" s="311"/>
      <c r="L219" s="312"/>
      <c r="M219" s="75"/>
      <c r="N219" s="76"/>
      <c r="O219" s="313"/>
      <c r="P219" s="324"/>
      <c r="Q219" s="324"/>
      <c r="R219" s="324"/>
      <c r="S219" s="324"/>
      <c r="T219" s="324"/>
      <c r="U219" s="5"/>
      <c r="V219" s="307"/>
      <c r="W219" s="307"/>
      <c r="X219" s="307"/>
      <c r="Y219" s="307"/>
      <c r="Z219" s="187"/>
    </row>
    <row r="220" spans="1:26" ht="20.100000000000001" customHeight="1" x14ac:dyDescent="0.15">
      <c r="A220" s="152"/>
      <c r="B220" s="325"/>
      <c r="C220" s="172"/>
      <c r="D220" s="308">
        <f t="shared" si="0"/>
        <v>14</v>
      </c>
      <c r="E220" s="323"/>
      <c r="F220" s="310" t="s">
        <v>100</v>
      </c>
      <c r="G220" s="311"/>
      <c r="H220" s="311"/>
      <c r="I220" s="311"/>
      <c r="J220" s="311"/>
      <c r="K220" s="311"/>
      <c r="L220" s="312"/>
      <c r="M220" s="75"/>
      <c r="N220" s="76"/>
      <c r="O220" s="313"/>
      <c r="P220" s="324"/>
      <c r="Q220" s="324"/>
      <c r="R220" s="324"/>
      <c r="S220" s="324"/>
      <c r="T220" s="324"/>
      <c r="U220" s="5"/>
      <c r="V220" s="307"/>
      <c r="W220" s="307"/>
      <c r="X220" s="307"/>
      <c r="Y220" s="307"/>
      <c r="Z220" s="187"/>
    </row>
    <row r="221" spans="1:26" ht="20.100000000000001" customHeight="1" x14ac:dyDescent="0.15">
      <c r="B221" s="187"/>
      <c r="D221" s="308">
        <f t="shared" si="0"/>
        <v>15</v>
      </c>
      <c r="E221" s="323"/>
      <c r="F221" s="310" t="s">
        <v>101</v>
      </c>
      <c r="G221" s="311"/>
      <c r="H221" s="311"/>
      <c r="I221" s="311"/>
      <c r="J221" s="311"/>
      <c r="K221" s="311"/>
      <c r="L221" s="312"/>
      <c r="M221" s="75"/>
      <c r="N221" s="76"/>
      <c r="O221" s="313"/>
      <c r="P221" s="324"/>
      <c r="Q221" s="324"/>
      <c r="R221" s="324"/>
      <c r="S221" s="324"/>
      <c r="T221" s="324"/>
      <c r="U221" s="5"/>
      <c r="V221" s="307"/>
      <c r="W221" s="307"/>
      <c r="X221" s="307"/>
      <c r="Y221" s="307"/>
      <c r="Z221" s="187"/>
    </row>
    <row r="222" spans="1:26" ht="20.100000000000001" customHeight="1" x14ac:dyDescent="0.15">
      <c r="B222" s="187"/>
      <c r="D222" s="308">
        <f t="shared" si="0"/>
        <v>16</v>
      </c>
      <c r="E222" s="323"/>
      <c r="F222" s="310" t="s">
        <v>80</v>
      </c>
      <c r="G222" s="311"/>
      <c r="H222" s="311"/>
      <c r="I222" s="311"/>
      <c r="J222" s="311"/>
      <c r="K222" s="311"/>
      <c r="L222" s="312"/>
      <c r="M222" s="75"/>
      <c r="N222" s="76"/>
      <c r="O222" s="313"/>
      <c r="P222" s="324"/>
      <c r="Q222" s="324"/>
      <c r="R222" s="324"/>
      <c r="S222" s="324"/>
      <c r="T222" s="324"/>
      <c r="U222" s="5"/>
      <c r="V222" s="307"/>
      <c r="W222" s="307"/>
      <c r="X222" s="307"/>
      <c r="Y222" s="307"/>
      <c r="Z222" s="187"/>
    </row>
    <row r="223" spans="1:26" ht="20.100000000000001" customHeight="1" x14ac:dyDescent="0.15">
      <c r="B223" s="187"/>
      <c r="D223" s="308">
        <f t="shared" si="0"/>
        <v>17</v>
      </c>
      <c r="E223" s="323"/>
      <c r="F223" s="310" t="s">
        <v>51</v>
      </c>
      <c r="G223" s="311"/>
      <c r="H223" s="311"/>
      <c r="I223" s="311"/>
      <c r="J223" s="311"/>
      <c r="K223" s="311"/>
      <c r="L223" s="312"/>
      <c r="M223" s="75"/>
      <c r="N223" s="76"/>
      <c r="O223" s="313"/>
      <c r="P223" s="324"/>
      <c r="Q223" s="324"/>
      <c r="R223" s="324"/>
      <c r="S223" s="324"/>
      <c r="T223" s="324"/>
      <c r="U223" s="5"/>
      <c r="V223" s="307"/>
      <c r="W223" s="307"/>
      <c r="X223" s="307"/>
      <c r="Y223" s="307"/>
      <c r="Z223" s="187"/>
    </row>
    <row r="224" spans="1:26" ht="20.100000000000001" customHeight="1" x14ac:dyDescent="0.15">
      <c r="B224" s="187"/>
      <c r="D224" s="315">
        <f t="shared" si="0"/>
        <v>18</v>
      </c>
      <c r="E224" s="326"/>
      <c r="F224" s="317" t="s">
        <v>52</v>
      </c>
      <c r="G224" s="318"/>
      <c r="H224" s="318"/>
      <c r="I224" s="318"/>
      <c r="J224" s="318"/>
      <c r="K224" s="318"/>
      <c r="L224" s="319"/>
      <c r="M224" s="90"/>
      <c r="N224" s="91"/>
      <c r="O224" s="320"/>
      <c r="P224" s="327"/>
      <c r="Q224" s="327"/>
      <c r="R224" s="327"/>
      <c r="S224" s="327"/>
      <c r="T224" s="327"/>
      <c r="U224" s="3"/>
      <c r="V224" s="307"/>
      <c r="W224" s="307"/>
      <c r="X224" s="307"/>
      <c r="Y224" s="307"/>
      <c r="Z224" s="187"/>
    </row>
    <row r="225" spans="1:26" ht="20.100000000000001" customHeight="1" x14ac:dyDescent="0.15">
      <c r="A225" s="147">
        <f>IF(AND(M225="○", O225="○", S225&lt;&gt;"○"), 1001,0)</f>
        <v>0</v>
      </c>
      <c r="B225" s="187"/>
      <c r="D225" s="300">
        <f t="shared" si="0"/>
        <v>19</v>
      </c>
      <c r="E225" s="322" t="s">
        <v>81</v>
      </c>
      <c r="F225" s="328" t="s">
        <v>142</v>
      </c>
      <c r="G225" s="302" t="s">
        <v>129</v>
      </c>
      <c r="H225" s="303"/>
      <c r="I225" s="303"/>
      <c r="J225" s="303"/>
      <c r="K225" s="303"/>
      <c r="L225" s="304"/>
      <c r="M225" s="92"/>
      <c r="N225" s="93"/>
      <c r="O225" s="6"/>
      <c r="P225" s="306" t="s">
        <v>43</v>
      </c>
      <c r="Q225" s="306"/>
      <c r="R225" s="306"/>
      <c r="S225" s="99"/>
      <c r="T225" s="100"/>
      <c r="U225" s="4"/>
      <c r="V225" s="307"/>
      <c r="W225" s="307"/>
      <c r="X225" s="307"/>
      <c r="Y225" s="307"/>
      <c r="Z225" s="187"/>
    </row>
    <row r="226" spans="1:26" ht="20.100000000000001" customHeight="1" x14ac:dyDescent="0.15">
      <c r="A226" s="152">
        <f>IF(AND(M226="○", O226="○", S225&lt;&gt;"○"), 1001,0)</f>
        <v>0</v>
      </c>
      <c r="B226" s="152"/>
      <c r="C226" s="171"/>
      <c r="D226" s="308">
        <f t="shared" si="0"/>
        <v>20</v>
      </c>
      <c r="E226" s="323"/>
      <c r="F226" s="329"/>
      <c r="G226" s="310" t="s">
        <v>57</v>
      </c>
      <c r="H226" s="311"/>
      <c r="I226" s="311"/>
      <c r="J226" s="311"/>
      <c r="K226" s="311"/>
      <c r="L226" s="312"/>
      <c r="M226" s="75"/>
      <c r="N226" s="76"/>
      <c r="O226" s="7"/>
      <c r="P226" s="314"/>
      <c r="Q226" s="314"/>
      <c r="R226" s="314"/>
      <c r="S226" s="101"/>
      <c r="T226" s="102"/>
      <c r="U226" s="5"/>
      <c r="V226" s="307"/>
      <c r="W226" s="307"/>
      <c r="X226" s="307"/>
      <c r="Y226" s="307"/>
      <c r="Z226" s="187"/>
    </row>
    <row r="227" spans="1:26" ht="20.100000000000001" customHeight="1" x14ac:dyDescent="0.15">
      <c r="A227" s="152">
        <f>IF(AND(M227="○", O227="○", S225&lt;&gt;"○"), 1001,0)</f>
        <v>0</v>
      </c>
      <c r="B227" s="152"/>
      <c r="C227" s="171"/>
      <c r="D227" s="308">
        <f t="shared" si="0"/>
        <v>21</v>
      </c>
      <c r="E227" s="323"/>
      <c r="F227" s="329"/>
      <c r="G227" s="310" t="s">
        <v>58</v>
      </c>
      <c r="H227" s="311"/>
      <c r="I227" s="311"/>
      <c r="J227" s="311"/>
      <c r="K227" s="311"/>
      <c r="L227" s="312"/>
      <c r="M227" s="75"/>
      <c r="N227" s="76"/>
      <c r="O227" s="7"/>
      <c r="P227" s="314"/>
      <c r="Q227" s="314"/>
      <c r="R227" s="314"/>
      <c r="S227" s="101"/>
      <c r="T227" s="102"/>
      <c r="U227" s="5"/>
      <c r="V227" s="307"/>
      <c r="W227" s="307"/>
      <c r="X227" s="307"/>
      <c r="Y227" s="307"/>
      <c r="Z227" s="187"/>
    </row>
    <row r="228" spans="1:26" ht="20.100000000000001" customHeight="1" x14ac:dyDescent="0.15">
      <c r="A228" s="152">
        <f>IF(AND(M228="○", O228="○", S225&lt;&gt;"○"), 1001,0)</f>
        <v>0</v>
      </c>
      <c r="B228" s="152"/>
      <c r="C228" s="171"/>
      <c r="D228" s="308">
        <f t="shared" si="0"/>
        <v>22</v>
      </c>
      <c r="E228" s="323"/>
      <c r="F228" s="329"/>
      <c r="G228" s="310" t="s">
        <v>53</v>
      </c>
      <c r="H228" s="311"/>
      <c r="I228" s="311"/>
      <c r="J228" s="311"/>
      <c r="K228" s="311"/>
      <c r="L228" s="312"/>
      <c r="M228" s="75"/>
      <c r="N228" s="76"/>
      <c r="O228" s="7"/>
      <c r="P228" s="314"/>
      <c r="Q228" s="314"/>
      <c r="R228" s="314"/>
      <c r="S228" s="101"/>
      <c r="T228" s="102"/>
      <c r="U228" s="5"/>
      <c r="V228" s="307"/>
      <c r="W228" s="307"/>
      <c r="X228" s="307"/>
      <c r="Y228" s="307"/>
      <c r="Z228" s="187"/>
    </row>
    <row r="229" spans="1:26" ht="20.100000000000001" customHeight="1" x14ac:dyDescent="0.15">
      <c r="A229" s="152">
        <f>IF(AND(M229="○", O229="○", S225&lt;&gt;"○"), 1001,0)</f>
        <v>0</v>
      </c>
      <c r="B229" s="152"/>
      <c r="C229" s="171"/>
      <c r="D229" s="308">
        <f t="shared" si="0"/>
        <v>23</v>
      </c>
      <c r="E229" s="323"/>
      <c r="F229" s="329"/>
      <c r="G229" s="310" t="s">
        <v>59</v>
      </c>
      <c r="H229" s="311"/>
      <c r="I229" s="311"/>
      <c r="J229" s="311"/>
      <c r="K229" s="311"/>
      <c r="L229" s="312"/>
      <c r="M229" s="75"/>
      <c r="N229" s="76"/>
      <c r="O229" s="7"/>
      <c r="P229" s="314"/>
      <c r="Q229" s="314"/>
      <c r="R229" s="314"/>
      <c r="S229" s="101"/>
      <c r="T229" s="102"/>
      <c r="U229" s="5"/>
      <c r="V229" s="307"/>
      <c r="W229" s="307"/>
      <c r="X229" s="307"/>
      <c r="Y229" s="307"/>
      <c r="Z229" s="187"/>
    </row>
    <row r="230" spans="1:26" ht="20.100000000000001" customHeight="1" x14ac:dyDescent="0.15">
      <c r="A230" s="152">
        <f>IF(AND(M230="○", O230="○", S225&lt;&gt;"○"), 1001,0)</f>
        <v>0</v>
      </c>
      <c r="B230" s="152"/>
      <c r="C230" s="171"/>
      <c r="D230" s="308">
        <f t="shared" si="0"/>
        <v>24</v>
      </c>
      <c r="E230" s="323"/>
      <c r="F230" s="329"/>
      <c r="G230" s="310" t="s">
        <v>157</v>
      </c>
      <c r="H230" s="311"/>
      <c r="I230" s="311"/>
      <c r="J230" s="311"/>
      <c r="K230" s="311"/>
      <c r="L230" s="312"/>
      <c r="M230" s="75"/>
      <c r="N230" s="76"/>
      <c r="O230" s="7"/>
      <c r="P230" s="314"/>
      <c r="Q230" s="314"/>
      <c r="R230" s="314"/>
      <c r="S230" s="101"/>
      <c r="T230" s="102"/>
      <c r="U230" s="5"/>
      <c r="V230" s="307"/>
      <c r="W230" s="307"/>
      <c r="X230" s="307"/>
      <c r="Y230" s="307"/>
      <c r="Z230" s="187"/>
    </row>
    <row r="231" spans="1:26" ht="20.100000000000001" customHeight="1" x14ac:dyDescent="0.15">
      <c r="A231" s="152">
        <f>IF(AND(M231="○", O231="○", S225&lt;&gt;"○"), 1001,0)</f>
        <v>0</v>
      </c>
      <c r="B231" s="152"/>
      <c r="C231" s="171"/>
      <c r="D231" s="308">
        <f t="shared" si="0"/>
        <v>25</v>
      </c>
      <c r="E231" s="323"/>
      <c r="F231" s="329"/>
      <c r="G231" s="310" t="s">
        <v>54</v>
      </c>
      <c r="H231" s="311"/>
      <c r="I231" s="311"/>
      <c r="J231" s="311"/>
      <c r="K231" s="311"/>
      <c r="L231" s="312"/>
      <c r="M231" s="75"/>
      <c r="N231" s="76"/>
      <c r="O231" s="7"/>
      <c r="P231" s="314"/>
      <c r="Q231" s="314"/>
      <c r="R231" s="314"/>
      <c r="S231" s="101"/>
      <c r="T231" s="102"/>
      <c r="U231" s="5"/>
      <c r="V231" s="307"/>
      <c r="W231" s="307"/>
      <c r="X231" s="307"/>
      <c r="Y231" s="307"/>
      <c r="Z231" s="187"/>
    </row>
    <row r="232" spans="1:26" ht="20.100000000000001" customHeight="1" x14ac:dyDescent="0.15">
      <c r="A232" s="152">
        <f>IF(AND(M232="○", O232="○", S225&lt;&gt;"○"), 1001,0)</f>
        <v>0</v>
      </c>
      <c r="B232" s="325"/>
      <c r="C232" s="172"/>
      <c r="D232" s="308">
        <f t="shared" si="0"/>
        <v>26</v>
      </c>
      <c r="E232" s="323"/>
      <c r="F232" s="329"/>
      <c r="G232" s="310" t="s">
        <v>82</v>
      </c>
      <c r="H232" s="311"/>
      <c r="I232" s="311"/>
      <c r="J232" s="311"/>
      <c r="K232" s="311"/>
      <c r="L232" s="312"/>
      <c r="M232" s="75"/>
      <c r="N232" s="76"/>
      <c r="O232" s="7"/>
      <c r="P232" s="314"/>
      <c r="Q232" s="314"/>
      <c r="R232" s="314"/>
      <c r="S232" s="101"/>
      <c r="T232" s="102"/>
      <c r="U232" s="5"/>
      <c r="V232" s="307"/>
      <c r="W232" s="307"/>
      <c r="X232" s="307"/>
      <c r="Y232" s="307"/>
      <c r="Z232" s="187"/>
    </row>
    <row r="233" spans="1:26" ht="20.100000000000001" customHeight="1" x14ac:dyDescent="0.15">
      <c r="A233" s="147">
        <f>IF(AND(M233="○", O233="○", S225&lt;&gt;"○"), 1001,0)</f>
        <v>0</v>
      </c>
      <c r="B233" s="187"/>
      <c r="D233" s="308">
        <f t="shared" si="0"/>
        <v>27</v>
      </c>
      <c r="E233" s="323"/>
      <c r="F233" s="329"/>
      <c r="G233" s="310" t="s">
        <v>64</v>
      </c>
      <c r="H233" s="311"/>
      <c r="I233" s="311"/>
      <c r="J233" s="311"/>
      <c r="K233" s="311"/>
      <c r="L233" s="312"/>
      <c r="M233" s="75"/>
      <c r="N233" s="76"/>
      <c r="O233" s="7"/>
      <c r="P233" s="314"/>
      <c r="Q233" s="314"/>
      <c r="R233" s="314"/>
      <c r="S233" s="101"/>
      <c r="T233" s="102"/>
      <c r="U233" s="5"/>
      <c r="V233" s="307"/>
      <c r="W233" s="307"/>
      <c r="X233" s="307"/>
      <c r="Y233" s="307"/>
      <c r="Z233" s="187"/>
    </row>
    <row r="234" spans="1:26" ht="20.100000000000001" customHeight="1" x14ac:dyDescent="0.15">
      <c r="A234" s="147">
        <f>IF(AND(M234="○", O234="○", S225&lt;&gt;"○"), 1001,0)</f>
        <v>0</v>
      </c>
      <c r="B234" s="187"/>
      <c r="D234" s="308">
        <f t="shared" si="0"/>
        <v>28</v>
      </c>
      <c r="E234" s="323"/>
      <c r="F234" s="329"/>
      <c r="G234" s="310" t="s">
        <v>65</v>
      </c>
      <c r="H234" s="311"/>
      <c r="I234" s="311"/>
      <c r="J234" s="311"/>
      <c r="K234" s="311"/>
      <c r="L234" s="312"/>
      <c r="M234" s="75"/>
      <c r="N234" s="76"/>
      <c r="O234" s="7"/>
      <c r="P234" s="314"/>
      <c r="Q234" s="314"/>
      <c r="R234" s="314"/>
      <c r="S234" s="101"/>
      <c r="T234" s="102"/>
      <c r="U234" s="5"/>
      <c r="V234" s="307"/>
      <c r="W234" s="307"/>
      <c r="X234" s="307"/>
      <c r="Y234" s="307"/>
      <c r="Z234" s="187"/>
    </row>
    <row r="235" spans="1:26" ht="20.100000000000001" customHeight="1" x14ac:dyDescent="0.15">
      <c r="A235" s="147">
        <f>IF(AND(M235="○", O235="○", S225&lt;&gt;"○"), 1001,0)</f>
        <v>0</v>
      </c>
      <c r="B235" s="187"/>
      <c r="D235" s="308">
        <f t="shared" si="0"/>
        <v>29</v>
      </c>
      <c r="E235" s="323"/>
      <c r="F235" s="329"/>
      <c r="G235" s="310" t="s">
        <v>66</v>
      </c>
      <c r="H235" s="311"/>
      <c r="I235" s="311"/>
      <c r="J235" s="311"/>
      <c r="K235" s="311"/>
      <c r="L235" s="312"/>
      <c r="M235" s="75"/>
      <c r="N235" s="76"/>
      <c r="O235" s="7"/>
      <c r="P235" s="314"/>
      <c r="Q235" s="314"/>
      <c r="R235" s="314"/>
      <c r="S235" s="101"/>
      <c r="T235" s="102"/>
      <c r="U235" s="5"/>
      <c r="V235" s="307"/>
      <c r="W235" s="307"/>
      <c r="X235" s="307"/>
      <c r="Y235" s="307"/>
      <c r="Z235" s="187"/>
    </row>
    <row r="236" spans="1:26" ht="20.100000000000001" customHeight="1" x14ac:dyDescent="0.15">
      <c r="A236" s="147">
        <f>IF(AND(M236="○", O236="○", S225&lt;&gt;"○"), 1001,0)</f>
        <v>0</v>
      </c>
      <c r="B236" s="187"/>
      <c r="D236" s="308">
        <f t="shared" si="0"/>
        <v>30</v>
      </c>
      <c r="E236" s="323"/>
      <c r="F236" s="329"/>
      <c r="G236" s="310" t="s">
        <v>60</v>
      </c>
      <c r="H236" s="311"/>
      <c r="I236" s="311"/>
      <c r="J236" s="311"/>
      <c r="K236" s="311"/>
      <c r="L236" s="312"/>
      <c r="M236" s="75"/>
      <c r="N236" s="76"/>
      <c r="O236" s="7"/>
      <c r="P236" s="314"/>
      <c r="Q236" s="314"/>
      <c r="R236" s="314"/>
      <c r="S236" s="101"/>
      <c r="T236" s="102"/>
      <c r="U236" s="5"/>
      <c r="V236" s="307"/>
      <c r="W236" s="307"/>
      <c r="X236" s="307"/>
      <c r="Y236" s="307"/>
      <c r="Z236" s="187"/>
    </row>
    <row r="237" spans="1:26" ht="20.100000000000001" customHeight="1" x14ac:dyDescent="0.15">
      <c r="A237" s="147">
        <f>IF(AND(M237="○", O237="○", S225&lt;&gt;"○"), 1001,0)</f>
        <v>0</v>
      </c>
      <c r="B237" s="187"/>
      <c r="D237" s="308">
        <f t="shared" si="0"/>
        <v>31</v>
      </c>
      <c r="E237" s="323"/>
      <c r="F237" s="329"/>
      <c r="G237" s="310" t="s">
        <v>55</v>
      </c>
      <c r="H237" s="311"/>
      <c r="I237" s="311"/>
      <c r="J237" s="311"/>
      <c r="K237" s="311"/>
      <c r="L237" s="312"/>
      <c r="M237" s="75"/>
      <c r="N237" s="76"/>
      <c r="O237" s="7"/>
      <c r="P237" s="314"/>
      <c r="Q237" s="314"/>
      <c r="R237" s="314"/>
      <c r="S237" s="101"/>
      <c r="T237" s="102"/>
      <c r="U237" s="5"/>
      <c r="V237" s="307"/>
      <c r="W237" s="307"/>
      <c r="X237" s="307"/>
      <c r="Y237" s="307"/>
      <c r="Z237" s="187"/>
    </row>
    <row r="238" spans="1:26" ht="20.100000000000001" customHeight="1" x14ac:dyDescent="0.15">
      <c r="A238" s="147">
        <f>IF(AND(M238="○", O238="○", S225&lt;&gt;"○"), 1001,0)</f>
        <v>0</v>
      </c>
      <c r="B238" s="187"/>
      <c r="D238" s="308">
        <f t="shared" si="0"/>
        <v>32</v>
      </c>
      <c r="E238" s="323"/>
      <c r="F238" s="329"/>
      <c r="G238" s="310" t="s">
        <v>56</v>
      </c>
      <c r="H238" s="311"/>
      <c r="I238" s="311"/>
      <c r="J238" s="311"/>
      <c r="K238" s="311"/>
      <c r="L238" s="312"/>
      <c r="M238" s="75"/>
      <c r="N238" s="76"/>
      <c r="O238" s="7"/>
      <c r="P238" s="314"/>
      <c r="Q238" s="314"/>
      <c r="R238" s="314"/>
      <c r="S238" s="101"/>
      <c r="T238" s="102"/>
      <c r="U238" s="5"/>
      <c r="V238" s="307"/>
      <c r="W238" s="307"/>
      <c r="X238" s="307"/>
      <c r="Y238" s="307"/>
      <c r="Z238" s="187"/>
    </row>
    <row r="239" spans="1:26" ht="20.100000000000001" customHeight="1" x14ac:dyDescent="0.15">
      <c r="A239" s="147">
        <f>IF(AND(M239="○", O239="○", S225&lt;&gt;"○"), 1001,0)</f>
        <v>0</v>
      </c>
      <c r="B239" s="187"/>
      <c r="D239" s="308">
        <f t="shared" si="0"/>
        <v>33</v>
      </c>
      <c r="E239" s="323"/>
      <c r="F239" s="329"/>
      <c r="G239" s="310" t="s">
        <v>61</v>
      </c>
      <c r="H239" s="311"/>
      <c r="I239" s="311"/>
      <c r="J239" s="311"/>
      <c r="K239" s="311"/>
      <c r="L239" s="312"/>
      <c r="M239" s="75"/>
      <c r="N239" s="76"/>
      <c r="O239" s="7"/>
      <c r="P239" s="314"/>
      <c r="Q239" s="314"/>
      <c r="R239" s="314"/>
      <c r="S239" s="101"/>
      <c r="T239" s="102"/>
      <c r="U239" s="5"/>
      <c r="V239" s="307"/>
      <c r="W239" s="307"/>
      <c r="X239" s="307"/>
      <c r="Y239" s="307"/>
      <c r="Z239" s="187"/>
    </row>
    <row r="240" spans="1:26" ht="20.100000000000001" customHeight="1" x14ac:dyDescent="0.15">
      <c r="A240" s="147">
        <f>IF(AND(M240="○", O240="○", S225&lt;&gt;"○"), 1001,0)</f>
        <v>0</v>
      </c>
      <c r="B240" s="187"/>
      <c r="D240" s="308">
        <f t="shared" si="0"/>
        <v>34</v>
      </c>
      <c r="E240" s="323"/>
      <c r="F240" s="329"/>
      <c r="G240" s="310" t="s">
        <v>130</v>
      </c>
      <c r="H240" s="311"/>
      <c r="I240" s="311"/>
      <c r="J240" s="311"/>
      <c r="K240" s="311"/>
      <c r="L240" s="312"/>
      <c r="M240" s="75"/>
      <c r="N240" s="76"/>
      <c r="O240" s="7"/>
      <c r="P240" s="314"/>
      <c r="Q240" s="314"/>
      <c r="R240" s="314"/>
      <c r="S240" s="101"/>
      <c r="T240" s="102"/>
      <c r="U240" s="5"/>
      <c r="V240" s="307"/>
      <c r="W240" s="307"/>
      <c r="X240" s="307"/>
      <c r="Y240" s="307"/>
      <c r="Z240" s="187"/>
    </row>
    <row r="241" spans="1:27" ht="20.100000000000001" customHeight="1" x14ac:dyDescent="0.15">
      <c r="A241" s="147">
        <f>IF(AND(M241="○", O241="○", S225&lt;&gt;"○"), 1001,0)</f>
        <v>0</v>
      </c>
      <c r="B241" s="187"/>
      <c r="D241" s="308">
        <f t="shared" si="0"/>
        <v>35</v>
      </c>
      <c r="E241" s="323"/>
      <c r="F241" s="329"/>
      <c r="G241" s="310" t="s">
        <v>62</v>
      </c>
      <c r="H241" s="311"/>
      <c r="I241" s="311"/>
      <c r="J241" s="311"/>
      <c r="K241" s="311"/>
      <c r="L241" s="312"/>
      <c r="M241" s="75"/>
      <c r="N241" s="76"/>
      <c r="O241" s="7"/>
      <c r="P241" s="314"/>
      <c r="Q241" s="314"/>
      <c r="R241" s="314"/>
      <c r="S241" s="101"/>
      <c r="T241" s="102"/>
      <c r="U241" s="5"/>
      <c r="V241" s="307"/>
      <c r="W241" s="307"/>
      <c r="X241" s="307"/>
      <c r="Y241" s="307"/>
      <c r="Z241" s="187"/>
    </row>
    <row r="242" spans="1:27" ht="20.100000000000001" customHeight="1" x14ac:dyDescent="0.15">
      <c r="A242" s="147">
        <f>IF(AND(M242="○", O242="○", S225&lt;&gt;"○"), 1001,0)</f>
        <v>0</v>
      </c>
      <c r="B242" s="187"/>
      <c r="D242" s="308">
        <f t="shared" si="0"/>
        <v>36</v>
      </c>
      <c r="E242" s="323"/>
      <c r="F242" s="329"/>
      <c r="G242" s="310" t="s">
        <v>156</v>
      </c>
      <c r="H242" s="311"/>
      <c r="I242" s="311"/>
      <c r="J242" s="311"/>
      <c r="K242" s="311"/>
      <c r="L242" s="312"/>
      <c r="M242" s="75"/>
      <c r="N242" s="76"/>
      <c r="O242" s="7"/>
      <c r="P242" s="314"/>
      <c r="Q242" s="314"/>
      <c r="R242" s="314"/>
      <c r="S242" s="101"/>
      <c r="T242" s="102"/>
      <c r="U242" s="5"/>
      <c r="V242" s="307"/>
      <c r="W242" s="307"/>
      <c r="X242" s="307"/>
      <c r="Y242" s="307"/>
      <c r="Z242" s="187"/>
    </row>
    <row r="243" spans="1:27" ht="20.100000000000001" customHeight="1" x14ac:dyDescent="0.15">
      <c r="A243" s="147">
        <f>IF(AND(M243="○", O243="○", S225&lt;&gt;"○"), 1001,0)</f>
        <v>0</v>
      </c>
      <c r="B243" s="187"/>
      <c r="D243" s="308">
        <f t="shared" si="0"/>
        <v>37</v>
      </c>
      <c r="E243" s="323"/>
      <c r="F243" s="329"/>
      <c r="G243" s="310" t="s">
        <v>63</v>
      </c>
      <c r="H243" s="311"/>
      <c r="I243" s="311"/>
      <c r="J243" s="311"/>
      <c r="K243" s="311"/>
      <c r="L243" s="312"/>
      <c r="M243" s="75"/>
      <c r="N243" s="76"/>
      <c r="O243" s="7"/>
      <c r="P243" s="314"/>
      <c r="Q243" s="314"/>
      <c r="R243" s="314"/>
      <c r="S243" s="101"/>
      <c r="T243" s="102"/>
      <c r="U243" s="5"/>
      <c r="V243" s="307"/>
      <c r="W243" s="307"/>
      <c r="X243" s="307"/>
      <c r="Y243" s="307"/>
      <c r="Z243" s="187"/>
    </row>
    <row r="244" spans="1:27" ht="20.100000000000001" customHeight="1" x14ac:dyDescent="0.15">
      <c r="A244" s="147">
        <f>IF(AND(M244="○", O244="○", S225&lt;&gt;"○"), 1001,0)</f>
        <v>0</v>
      </c>
      <c r="B244" s="187"/>
      <c r="D244" s="308">
        <f t="shared" si="0"/>
        <v>38</v>
      </c>
      <c r="E244" s="323"/>
      <c r="F244" s="329"/>
      <c r="G244" s="310" t="s">
        <v>131</v>
      </c>
      <c r="H244" s="311"/>
      <c r="I244" s="311"/>
      <c r="J244" s="311"/>
      <c r="K244" s="311"/>
      <c r="L244" s="312"/>
      <c r="M244" s="75"/>
      <c r="N244" s="76"/>
      <c r="O244" s="7"/>
      <c r="P244" s="314"/>
      <c r="Q244" s="314"/>
      <c r="R244" s="314"/>
      <c r="S244" s="101"/>
      <c r="T244" s="102"/>
      <c r="U244" s="5"/>
      <c r="V244" s="307"/>
      <c r="W244" s="307"/>
      <c r="X244" s="307"/>
      <c r="Y244" s="307"/>
      <c r="Z244" s="187"/>
    </row>
    <row r="245" spans="1:27" ht="20.100000000000001" customHeight="1" x14ac:dyDescent="0.15">
      <c r="A245" s="147">
        <f>IF(AND(M245="○", O245="○", S225&lt;&gt;"○"), 1001,0)</f>
        <v>0</v>
      </c>
      <c r="B245" s="187"/>
      <c r="D245" s="308">
        <f t="shared" si="0"/>
        <v>39</v>
      </c>
      <c r="E245" s="323"/>
      <c r="F245" s="330"/>
      <c r="G245" s="310" t="s">
        <v>132</v>
      </c>
      <c r="H245" s="311"/>
      <c r="I245" s="311"/>
      <c r="J245" s="311"/>
      <c r="K245" s="311"/>
      <c r="L245" s="312"/>
      <c r="M245" s="75"/>
      <c r="N245" s="76"/>
      <c r="O245" s="7"/>
      <c r="P245" s="314"/>
      <c r="Q245" s="314"/>
      <c r="R245" s="314"/>
      <c r="S245" s="142"/>
      <c r="T245" s="143"/>
      <c r="U245" s="5"/>
      <c r="V245" s="307"/>
      <c r="W245" s="307"/>
      <c r="X245" s="307"/>
      <c r="Y245" s="307"/>
      <c r="AA245" s="204"/>
    </row>
    <row r="246" spans="1:27" ht="20.100000000000001" customHeight="1" x14ac:dyDescent="0.15">
      <c r="A246" s="152"/>
      <c r="B246" s="152"/>
      <c r="C246" s="171"/>
      <c r="D246" s="308">
        <f t="shared" si="0"/>
        <v>40</v>
      </c>
      <c r="E246" s="323"/>
      <c r="F246" s="331" t="s">
        <v>133</v>
      </c>
      <c r="G246" s="332"/>
      <c r="H246" s="332"/>
      <c r="I246" s="332"/>
      <c r="J246" s="332"/>
      <c r="K246" s="332"/>
      <c r="L246" s="333"/>
      <c r="M246" s="75"/>
      <c r="N246" s="76"/>
      <c r="O246" s="334"/>
      <c r="P246" s="335"/>
      <c r="Q246" s="335"/>
      <c r="R246" s="335"/>
      <c r="S246" s="335"/>
      <c r="T246" s="336"/>
      <c r="U246" s="8"/>
      <c r="V246" s="307"/>
      <c r="W246" s="307"/>
      <c r="X246" s="307"/>
      <c r="Y246" s="307"/>
      <c r="Z246" s="187"/>
    </row>
    <row r="247" spans="1:27" ht="20.100000000000001" customHeight="1" x14ac:dyDescent="0.15">
      <c r="A247" s="152"/>
      <c r="B247" s="152"/>
      <c r="C247" s="171"/>
      <c r="D247" s="308">
        <f t="shared" si="0"/>
        <v>41</v>
      </c>
      <c r="E247" s="323"/>
      <c r="F247" s="331" t="s">
        <v>134</v>
      </c>
      <c r="G247" s="332"/>
      <c r="H247" s="332"/>
      <c r="I247" s="332"/>
      <c r="J247" s="332"/>
      <c r="K247" s="332"/>
      <c r="L247" s="333"/>
      <c r="M247" s="75"/>
      <c r="N247" s="76"/>
      <c r="O247" s="337"/>
      <c r="P247" s="338"/>
      <c r="Q247" s="338"/>
      <c r="R247" s="338"/>
      <c r="S247" s="338"/>
      <c r="T247" s="339"/>
      <c r="U247" s="5"/>
      <c r="V247" s="307"/>
      <c r="W247" s="307"/>
      <c r="X247" s="307"/>
      <c r="Y247" s="307"/>
      <c r="Z247" s="187"/>
    </row>
    <row r="248" spans="1:27" ht="20.100000000000001" customHeight="1" x14ac:dyDescent="0.15">
      <c r="A248" s="152"/>
      <c r="B248" s="152"/>
      <c r="C248" s="171"/>
      <c r="D248" s="308">
        <f t="shared" si="0"/>
        <v>42</v>
      </c>
      <c r="E248" s="323"/>
      <c r="F248" s="331" t="s">
        <v>135</v>
      </c>
      <c r="G248" s="332"/>
      <c r="H248" s="332"/>
      <c r="I248" s="332"/>
      <c r="J248" s="332"/>
      <c r="K248" s="332"/>
      <c r="L248" s="333"/>
      <c r="M248" s="75"/>
      <c r="N248" s="76"/>
      <c r="O248" s="337"/>
      <c r="P248" s="338"/>
      <c r="Q248" s="338"/>
      <c r="R248" s="338"/>
      <c r="S248" s="338"/>
      <c r="T248" s="339"/>
      <c r="U248" s="5"/>
      <c r="V248" s="307"/>
      <c r="W248" s="307"/>
      <c r="X248" s="307"/>
      <c r="Y248" s="307"/>
      <c r="Z248" s="187"/>
    </row>
    <row r="249" spans="1:27" ht="20.100000000000001" customHeight="1" x14ac:dyDescent="0.15">
      <c r="A249" s="152"/>
      <c r="B249" s="152"/>
      <c r="C249" s="171"/>
      <c r="D249" s="308">
        <f t="shared" si="0"/>
        <v>43</v>
      </c>
      <c r="E249" s="323"/>
      <c r="F249" s="331" t="s">
        <v>136</v>
      </c>
      <c r="G249" s="332"/>
      <c r="H249" s="332"/>
      <c r="I249" s="332"/>
      <c r="J249" s="332"/>
      <c r="K249" s="332"/>
      <c r="L249" s="333"/>
      <c r="M249" s="75"/>
      <c r="N249" s="76"/>
      <c r="O249" s="337"/>
      <c r="P249" s="338"/>
      <c r="Q249" s="338"/>
      <c r="R249" s="338"/>
      <c r="S249" s="338"/>
      <c r="T249" s="339"/>
      <c r="U249" s="5"/>
      <c r="V249" s="307"/>
      <c r="W249" s="307"/>
      <c r="X249" s="307"/>
      <c r="Y249" s="307"/>
      <c r="Z249" s="187"/>
    </row>
    <row r="250" spans="1:27" ht="20.100000000000001" customHeight="1" x14ac:dyDescent="0.15">
      <c r="A250" s="152"/>
      <c r="B250" s="152"/>
      <c r="C250" s="171"/>
      <c r="D250" s="308">
        <f t="shared" si="0"/>
        <v>44</v>
      </c>
      <c r="E250" s="323"/>
      <c r="F250" s="331" t="s">
        <v>137</v>
      </c>
      <c r="G250" s="332"/>
      <c r="H250" s="332"/>
      <c r="I250" s="332"/>
      <c r="J250" s="332"/>
      <c r="K250" s="332"/>
      <c r="L250" s="333"/>
      <c r="M250" s="75"/>
      <c r="N250" s="76"/>
      <c r="O250" s="337"/>
      <c r="P250" s="338"/>
      <c r="Q250" s="338"/>
      <c r="R250" s="338"/>
      <c r="S250" s="338"/>
      <c r="T250" s="339"/>
      <c r="U250" s="5"/>
      <c r="V250" s="307"/>
      <c r="W250" s="307"/>
      <c r="X250" s="307"/>
      <c r="Y250" s="307"/>
      <c r="Z250" s="187"/>
    </row>
    <row r="251" spans="1:27" ht="20.100000000000001" customHeight="1" x14ac:dyDescent="0.15">
      <c r="A251" s="152"/>
      <c r="B251" s="152"/>
      <c r="C251" s="171"/>
      <c r="D251" s="308">
        <f t="shared" si="0"/>
        <v>45</v>
      </c>
      <c r="E251" s="323"/>
      <c r="F251" s="331" t="s">
        <v>138</v>
      </c>
      <c r="G251" s="332"/>
      <c r="H251" s="332"/>
      <c r="I251" s="332"/>
      <c r="J251" s="332"/>
      <c r="K251" s="332"/>
      <c r="L251" s="333"/>
      <c r="M251" s="75"/>
      <c r="N251" s="76"/>
      <c r="O251" s="337"/>
      <c r="P251" s="338"/>
      <c r="Q251" s="338"/>
      <c r="R251" s="338"/>
      <c r="S251" s="338"/>
      <c r="T251" s="339"/>
      <c r="U251" s="5"/>
      <c r="V251" s="307"/>
      <c r="W251" s="307"/>
      <c r="X251" s="307"/>
      <c r="Y251" s="307"/>
      <c r="Z251" s="187"/>
    </row>
    <row r="252" spans="1:27" ht="20.100000000000001" customHeight="1" x14ac:dyDescent="0.15">
      <c r="A252" s="152"/>
      <c r="B252" s="152"/>
      <c r="C252" s="171"/>
      <c r="D252" s="308">
        <f t="shared" si="0"/>
        <v>46</v>
      </c>
      <c r="E252" s="323"/>
      <c r="F252" s="331" t="s">
        <v>139</v>
      </c>
      <c r="G252" s="332"/>
      <c r="H252" s="332"/>
      <c r="I252" s="332"/>
      <c r="J252" s="332"/>
      <c r="K252" s="332"/>
      <c r="L252" s="333"/>
      <c r="M252" s="75"/>
      <c r="N252" s="76"/>
      <c r="O252" s="337"/>
      <c r="P252" s="338"/>
      <c r="Q252" s="338"/>
      <c r="R252" s="338"/>
      <c r="S252" s="338"/>
      <c r="T252" s="339"/>
      <c r="U252" s="5"/>
      <c r="V252" s="307"/>
      <c r="W252" s="307"/>
      <c r="X252" s="307"/>
      <c r="Y252" s="307"/>
      <c r="Z252" s="187"/>
    </row>
    <row r="253" spans="1:27" ht="20.100000000000001" customHeight="1" x14ac:dyDescent="0.15">
      <c r="A253" s="152"/>
      <c r="B253" s="152"/>
      <c r="C253" s="171"/>
      <c r="D253" s="308">
        <f t="shared" si="0"/>
        <v>47</v>
      </c>
      <c r="E253" s="323"/>
      <c r="F253" s="331" t="s">
        <v>140</v>
      </c>
      <c r="G253" s="332"/>
      <c r="H253" s="332"/>
      <c r="I253" s="332"/>
      <c r="J253" s="332"/>
      <c r="K253" s="332"/>
      <c r="L253" s="333"/>
      <c r="M253" s="75"/>
      <c r="N253" s="76"/>
      <c r="O253" s="337"/>
      <c r="P253" s="338"/>
      <c r="Q253" s="338"/>
      <c r="R253" s="338"/>
      <c r="S253" s="338"/>
      <c r="T253" s="339"/>
      <c r="U253" s="5"/>
      <c r="V253" s="307"/>
      <c r="W253" s="307"/>
      <c r="X253" s="307"/>
      <c r="Y253" s="307"/>
      <c r="Z253" s="187"/>
    </row>
    <row r="254" spans="1:27" ht="20.100000000000001" customHeight="1" x14ac:dyDescent="0.15">
      <c r="A254" s="152"/>
      <c r="B254" s="152"/>
      <c r="C254" s="171"/>
      <c r="D254" s="315">
        <f t="shared" si="0"/>
        <v>48</v>
      </c>
      <c r="E254" s="326"/>
      <c r="F254" s="340" t="s">
        <v>141</v>
      </c>
      <c r="G254" s="341"/>
      <c r="H254" s="341"/>
      <c r="I254" s="341"/>
      <c r="J254" s="341"/>
      <c r="K254" s="341"/>
      <c r="L254" s="342"/>
      <c r="M254" s="90"/>
      <c r="N254" s="91"/>
      <c r="O254" s="343"/>
      <c r="P254" s="344"/>
      <c r="Q254" s="344"/>
      <c r="R254" s="344"/>
      <c r="S254" s="344"/>
      <c r="T254" s="345"/>
      <c r="U254" s="3"/>
      <c r="V254" s="307"/>
      <c r="W254" s="307"/>
      <c r="X254" s="307"/>
      <c r="Y254" s="307"/>
      <c r="Z254" s="187"/>
    </row>
    <row r="255" spans="1:27" ht="20.100000000000001" customHeight="1" x14ac:dyDescent="0.15">
      <c r="A255" s="152"/>
      <c r="B255" s="152"/>
      <c r="C255" s="171"/>
      <c r="D255" s="346">
        <f t="shared" si="0"/>
        <v>49</v>
      </c>
      <c r="E255" s="347" t="s">
        <v>104</v>
      </c>
      <c r="F255" s="348"/>
      <c r="G255" s="348"/>
      <c r="H255" s="348"/>
      <c r="I255" s="348"/>
      <c r="J255" s="348"/>
      <c r="K255" s="348"/>
      <c r="L255" s="349"/>
      <c r="M255" s="86"/>
      <c r="N255" s="87"/>
      <c r="O255" s="350"/>
      <c r="P255" s="351" t="s">
        <v>44</v>
      </c>
      <c r="Q255" s="352"/>
      <c r="R255" s="353"/>
      <c r="S255" s="73"/>
      <c r="T255" s="74"/>
      <c r="U255" s="9"/>
      <c r="V255" s="307"/>
      <c r="W255" s="307"/>
      <c r="X255" s="307"/>
      <c r="Y255" s="307"/>
      <c r="Z255" s="187"/>
    </row>
    <row r="256" spans="1:27" ht="20.100000000000001" customHeight="1" x14ac:dyDescent="0.15">
      <c r="A256" s="152">
        <f>IF(AND(M256="○", O256="○", S256&lt;&gt;"○"), 1001,0)</f>
        <v>0</v>
      </c>
      <c r="B256" s="152"/>
      <c r="C256" s="171"/>
      <c r="D256" s="300">
        <f t="shared" si="0"/>
        <v>50</v>
      </c>
      <c r="E256" s="322" t="s">
        <v>83</v>
      </c>
      <c r="F256" s="354" t="s">
        <v>143</v>
      </c>
      <c r="G256" s="302" t="s">
        <v>84</v>
      </c>
      <c r="H256" s="303"/>
      <c r="I256" s="303"/>
      <c r="J256" s="303"/>
      <c r="K256" s="303"/>
      <c r="L256" s="304"/>
      <c r="M256" s="92"/>
      <c r="N256" s="93"/>
      <c r="O256" s="6"/>
      <c r="P256" s="355" t="s">
        <v>45</v>
      </c>
      <c r="Q256" s="356"/>
      <c r="R256" s="357"/>
      <c r="S256" s="99"/>
      <c r="T256" s="100"/>
      <c r="U256" s="4"/>
      <c r="V256" s="307"/>
      <c r="W256" s="307"/>
      <c r="X256" s="307"/>
      <c r="Y256" s="307"/>
      <c r="Z256" s="187"/>
    </row>
    <row r="257" spans="1:26" ht="20.100000000000001" customHeight="1" x14ac:dyDescent="0.15">
      <c r="A257" s="152">
        <f>IF(AND(M257="○", O257="○", S256&lt;&gt;"○"), 1001,0)</f>
        <v>0</v>
      </c>
      <c r="B257" s="325"/>
      <c r="C257" s="172"/>
      <c r="D257" s="308">
        <f t="shared" si="0"/>
        <v>51</v>
      </c>
      <c r="E257" s="323"/>
      <c r="F257" s="358"/>
      <c r="G257" s="359" t="s">
        <v>85</v>
      </c>
      <c r="H257" s="360"/>
      <c r="I257" s="360"/>
      <c r="J257" s="360"/>
      <c r="K257" s="360"/>
      <c r="L257" s="361"/>
      <c r="M257" s="75"/>
      <c r="N257" s="76"/>
      <c r="O257" s="7"/>
      <c r="P257" s="362"/>
      <c r="Q257" s="363"/>
      <c r="R257" s="364"/>
      <c r="S257" s="101"/>
      <c r="T257" s="102"/>
      <c r="U257" s="5"/>
      <c r="V257" s="307"/>
      <c r="W257" s="307"/>
      <c r="X257" s="307"/>
      <c r="Y257" s="307"/>
      <c r="Z257" s="187"/>
    </row>
    <row r="258" spans="1:26" ht="20.100000000000001" customHeight="1" x14ac:dyDescent="0.15">
      <c r="A258" s="152">
        <f>IF(AND(M258="○", O258="○", S256&lt;&gt;"○"), 1001,0)</f>
        <v>0</v>
      </c>
      <c r="B258" s="325"/>
      <c r="C258" s="172"/>
      <c r="D258" s="308">
        <f t="shared" si="0"/>
        <v>52</v>
      </c>
      <c r="E258" s="323"/>
      <c r="F258" s="358"/>
      <c r="G258" s="310" t="s">
        <v>86</v>
      </c>
      <c r="H258" s="311"/>
      <c r="I258" s="311"/>
      <c r="J258" s="311"/>
      <c r="K258" s="311"/>
      <c r="L258" s="312"/>
      <c r="M258" s="75"/>
      <c r="N258" s="76"/>
      <c r="O258" s="7"/>
      <c r="P258" s="362"/>
      <c r="Q258" s="363"/>
      <c r="R258" s="364"/>
      <c r="S258" s="101"/>
      <c r="T258" s="102"/>
      <c r="U258" s="5"/>
      <c r="V258" s="307"/>
      <c r="W258" s="307"/>
      <c r="X258" s="307"/>
      <c r="Y258" s="307"/>
      <c r="Z258" s="187"/>
    </row>
    <row r="259" spans="1:26" ht="20.100000000000001" customHeight="1" x14ac:dyDescent="0.15">
      <c r="A259" s="152">
        <f>IF(AND(M259="○", O259="○", S256&lt;&gt;"○"), 1001,0)</f>
        <v>0</v>
      </c>
      <c r="B259" s="325"/>
      <c r="C259" s="172"/>
      <c r="D259" s="308">
        <f t="shared" si="0"/>
        <v>53</v>
      </c>
      <c r="E259" s="323"/>
      <c r="F259" s="358"/>
      <c r="G259" s="310" t="s">
        <v>87</v>
      </c>
      <c r="H259" s="311"/>
      <c r="I259" s="311"/>
      <c r="J259" s="311"/>
      <c r="K259" s="311"/>
      <c r="L259" s="312"/>
      <c r="M259" s="75"/>
      <c r="N259" s="76"/>
      <c r="O259" s="7"/>
      <c r="P259" s="362"/>
      <c r="Q259" s="363"/>
      <c r="R259" s="364"/>
      <c r="S259" s="101"/>
      <c r="T259" s="102"/>
      <c r="U259" s="5"/>
      <c r="V259" s="307"/>
      <c r="W259" s="307"/>
      <c r="X259" s="307"/>
      <c r="Y259" s="307"/>
      <c r="Z259" s="187"/>
    </row>
    <row r="260" spans="1:26" ht="20.100000000000001" customHeight="1" x14ac:dyDescent="0.15">
      <c r="A260" s="147">
        <f>IF(AND(M260="○", O260="○", S256&lt;&gt;"○"), 1001,0)</f>
        <v>0</v>
      </c>
      <c r="B260" s="187"/>
      <c r="D260" s="308">
        <f t="shared" si="0"/>
        <v>54</v>
      </c>
      <c r="E260" s="323"/>
      <c r="F260" s="358"/>
      <c r="G260" s="310" t="s">
        <v>88</v>
      </c>
      <c r="H260" s="311"/>
      <c r="I260" s="311"/>
      <c r="J260" s="311"/>
      <c r="K260" s="311"/>
      <c r="L260" s="312"/>
      <c r="M260" s="75"/>
      <c r="N260" s="76"/>
      <c r="O260" s="7"/>
      <c r="P260" s="362"/>
      <c r="Q260" s="363"/>
      <c r="R260" s="364"/>
      <c r="S260" s="101"/>
      <c r="T260" s="102"/>
      <c r="U260" s="5"/>
      <c r="V260" s="307"/>
      <c r="W260" s="307"/>
      <c r="X260" s="307"/>
      <c r="Y260" s="307"/>
      <c r="Z260" s="187"/>
    </row>
    <row r="261" spans="1:26" ht="20.100000000000001" customHeight="1" x14ac:dyDescent="0.15">
      <c r="A261" s="147">
        <f>IF(AND(M261="○", O261="○", S256&lt;&gt;"○"), 1001,0)</f>
        <v>0</v>
      </c>
      <c r="B261" s="187"/>
      <c r="D261" s="308">
        <f t="shared" si="0"/>
        <v>55</v>
      </c>
      <c r="E261" s="323"/>
      <c r="F261" s="358"/>
      <c r="G261" s="310" t="s">
        <v>89</v>
      </c>
      <c r="H261" s="311"/>
      <c r="I261" s="311"/>
      <c r="J261" s="311"/>
      <c r="K261" s="311"/>
      <c r="L261" s="312"/>
      <c r="M261" s="75"/>
      <c r="N261" s="76"/>
      <c r="O261" s="7"/>
      <c r="P261" s="362"/>
      <c r="Q261" s="363"/>
      <c r="R261" s="364"/>
      <c r="S261" s="101"/>
      <c r="T261" s="102"/>
      <c r="U261" s="5"/>
      <c r="V261" s="307"/>
      <c r="W261" s="307"/>
      <c r="X261" s="307"/>
      <c r="Y261" s="307"/>
      <c r="Z261" s="187"/>
    </row>
    <row r="262" spans="1:26" ht="20.100000000000001" customHeight="1" x14ac:dyDescent="0.15">
      <c r="A262" s="147">
        <f>IF(AND(M262="○", O262="○", S256&lt;&gt;"○"), 1001,0)</f>
        <v>0</v>
      </c>
      <c r="B262" s="187"/>
      <c r="D262" s="308">
        <f t="shared" si="0"/>
        <v>56</v>
      </c>
      <c r="E262" s="323"/>
      <c r="F262" s="358"/>
      <c r="G262" s="310" t="s">
        <v>90</v>
      </c>
      <c r="H262" s="311"/>
      <c r="I262" s="311"/>
      <c r="J262" s="311"/>
      <c r="K262" s="311"/>
      <c r="L262" s="312"/>
      <c r="M262" s="75"/>
      <c r="N262" s="76"/>
      <c r="O262" s="7"/>
      <c r="P262" s="365"/>
      <c r="Q262" s="366"/>
      <c r="R262" s="367"/>
      <c r="S262" s="142"/>
      <c r="T262" s="143"/>
      <c r="U262" s="5"/>
      <c r="V262" s="307"/>
      <c r="W262" s="307"/>
      <c r="X262" s="307"/>
      <c r="Y262" s="307"/>
      <c r="Z262" s="187"/>
    </row>
    <row r="263" spans="1:26" ht="20.100000000000001" customHeight="1" x14ac:dyDescent="0.15">
      <c r="A263" s="147">
        <f>IF(AND(M263="○", S263&lt;&gt;"○"), 1001,0)</f>
        <v>0</v>
      </c>
      <c r="B263" s="187"/>
      <c r="D263" s="308">
        <f t="shared" si="0"/>
        <v>57</v>
      </c>
      <c r="E263" s="323"/>
      <c r="F263" s="331" t="s">
        <v>199</v>
      </c>
      <c r="G263" s="332"/>
      <c r="H263" s="332"/>
      <c r="I263" s="332"/>
      <c r="J263" s="332"/>
      <c r="K263" s="332"/>
      <c r="L263" s="333"/>
      <c r="M263" s="75"/>
      <c r="N263" s="76"/>
      <c r="O263" s="368"/>
      <c r="P263" s="310" t="s">
        <v>46</v>
      </c>
      <c r="Q263" s="311"/>
      <c r="R263" s="312"/>
      <c r="S263" s="88"/>
      <c r="T263" s="89"/>
      <c r="U263" s="5"/>
      <c r="V263" s="307"/>
      <c r="W263" s="307"/>
      <c r="X263" s="307"/>
      <c r="Y263" s="307"/>
      <c r="Z263" s="187"/>
    </row>
    <row r="264" spans="1:26" ht="20.100000000000001" customHeight="1" x14ac:dyDescent="0.15">
      <c r="B264" s="187"/>
      <c r="D264" s="308">
        <f t="shared" si="0"/>
        <v>58</v>
      </c>
      <c r="E264" s="323"/>
      <c r="F264" s="369" t="s">
        <v>91</v>
      </c>
      <c r="G264" s="370"/>
      <c r="H264" s="370"/>
      <c r="I264" s="370"/>
      <c r="J264" s="370"/>
      <c r="K264" s="370"/>
      <c r="L264" s="371"/>
      <c r="M264" s="82"/>
      <c r="N264" s="83"/>
      <c r="O264" s="372"/>
      <c r="P264" s="310" t="s">
        <v>47</v>
      </c>
      <c r="Q264" s="311"/>
      <c r="R264" s="312"/>
      <c r="S264" s="88"/>
      <c r="T264" s="89"/>
      <c r="U264" s="139"/>
      <c r="V264" s="373"/>
      <c r="W264" s="373"/>
      <c r="X264" s="373"/>
      <c r="Y264" s="373"/>
      <c r="Z264" s="187"/>
    </row>
    <row r="265" spans="1:26" ht="20.100000000000001" customHeight="1" x14ac:dyDescent="0.15">
      <c r="C265" s="374"/>
      <c r="D265" s="375">
        <f t="shared" si="0"/>
        <v>59</v>
      </c>
      <c r="E265" s="326"/>
      <c r="F265" s="376"/>
      <c r="G265" s="377"/>
      <c r="H265" s="377"/>
      <c r="I265" s="377"/>
      <c r="J265" s="377"/>
      <c r="K265" s="377"/>
      <c r="L265" s="378"/>
      <c r="M265" s="84"/>
      <c r="N265" s="85"/>
      <c r="O265" s="379"/>
      <c r="P265" s="317" t="s">
        <v>48</v>
      </c>
      <c r="Q265" s="318"/>
      <c r="R265" s="319"/>
      <c r="S265" s="137"/>
      <c r="T265" s="138"/>
      <c r="U265" s="140"/>
      <c r="V265" s="373"/>
      <c r="W265" s="373"/>
      <c r="X265" s="373"/>
      <c r="Y265" s="373"/>
      <c r="Z265" s="187"/>
    </row>
    <row r="266" spans="1:26" ht="30" customHeight="1" x14ac:dyDescent="0.15">
      <c r="A266" s="152">
        <f>IF(AND(F266="", M266="○"), 1001, 0)</f>
        <v>0</v>
      </c>
      <c r="B266" s="152"/>
      <c r="C266" s="380"/>
      <c r="D266" s="381">
        <f t="shared" si="0"/>
        <v>60</v>
      </c>
      <c r="E266" s="382" t="s">
        <v>151</v>
      </c>
      <c r="F266" s="96"/>
      <c r="G266" s="97"/>
      <c r="H266" s="97"/>
      <c r="I266" s="97"/>
      <c r="J266" s="97"/>
      <c r="K266" s="97"/>
      <c r="L266" s="98"/>
      <c r="M266" s="86"/>
      <c r="N266" s="87"/>
      <c r="O266" s="383"/>
      <c r="P266" s="384"/>
      <c r="Q266" s="385"/>
      <c r="R266" s="385"/>
      <c r="S266" s="385"/>
      <c r="T266" s="386"/>
      <c r="U266" s="10"/>
      <c r="V266" s="307"/>
      <c r="W266" s="307"/>
      <c r="X266" s="307"/>
      <c r="Y266" s="307"/>
      <c r="Z266" s="187"/>
    </row>
    <row r="267" spans="1:26" ht="20.100000000000001" customHeight="1" x14ac:dyDescent="0.15">
      <c r="A267" s="152"/>
      <c r="B267" s="152"/>
      <c r="C267" s="380"/>
      <c r="D267" s="387">
        <f t="shared" si="0"/>
        <v>61</v>
      </c>
      <c r="E267" s="388"/>
      <c r="F267" s="388"/>
      <c r="G267" s="388"/>
      <c r="H267" s="388"/>
      <c r="I267" s="388"/>
      <c r="J267" s="388"/>
      <c r="K267" s="388"/>
      <c r="L267" s="388"/>
      <c r="M267" s="388"/>
      <c r="O267" s="389"/>
      <c r="P267" s="302" t="s">
        <v>188</v>
      </c>
      <c r="Q267" s="303"/>
      <c r="R267" s="304"/>
      <c r="S267" s="105"/>
      <c r="T267" s="106"/>
      <c r="U267" s="390"/>
      <c r="V267" s="391"/>
      <c r="W267" s="391"/>
      <c r="X267" s="391"/>
      <c r="Y267" s="391"/>
      <c r="Z267" s="187"/>
    </row>
    <row r="268" spans="1:26" ht="20.100000000000001" customHeight="1" x14ac:dyDescent="0.15">
      <c r="B268" s="187"/>
      <c r="C268" s="374"/>
      <c r="D268" s="392">
        <f t="shared" si="0"/>
        <v>62</v>
      </c>
      <c r="E268" s="388"/>
      <c r="F268" s="388"/>
      <c r="G268" s="388"/>
      <c r="H268" s="388"/>
      <c r="I268" s="388"/>
      <c r="J268" s="388"/>
      <c r="K268" s="388"/>
      <c r="L268" s="388"/>
      <c r="M268" s="388"/>
      <c r="O268" s="389"/>
      <c r="P268" s="310" t="s">
        <v>125</v>
      </c>
      <c r="Q268" s="311"/>
      <c r="R268" s="312"/>
      <c r="S268" s="88"/>
      <c r="T268" s="89"/>
      <c r="U268" s="393"/>
      <c r="V268" s="394"/>
      <c r="W268" s="394"/>
      <c r="X268" s="394"/>
      <c r="Y268" s="394"/>
      <c r="Z268" s="187"/>
    </row>
    <row r="269" spans="1:26" ht="20.100000000000001" customHeight="1" x14ac:dyDescent="0.15">
      <c r="B269" s="187"/>
      <c r="C269" s="374"/>
      <c r="D269" s="392">
        <f t="shared" si="0"/>
        <v>63</v>
      </c>
      <c r="E269" s="388"/>
      <c r="F269" s="388"/>
      <c r="G269" s="388"/>
      <c r="H269" s="388"/>
      <c r="I269" s="388"/>
      <c r="J269" s="388"/>
      <c r="K269" s="388"/>
      <c r="L269" s="388"/>
      <c r="M269" s="388"/>
      <c r="O269" s="389"/>
      <c r="P269" s="310" t="s">
        <v>126</v>
      </c>
      <c r="Q269" s="311"/>
      <c r="R269" s="312"/>
      <c r="S269" s="88"/>
      <c r="T269" s="89"/>
      <c r="U269" s="393"/>
      <c r="V269" s="394"/>
      <c r="W269" s="394"/>
      <c r="X269" s="394"/>
      <c r="Y269" s="394"/>
      <c r="Z269" s="187"/>
    </row>
    <row r="270" spans="1:26" ht="20.100000000000001" customHeight="1" x14ac:dyDescent="0.15">
      <c r="B270" s="187"/>
      <c r="C270" s="374"/>
      <c r="D270" s="392">
        <f t="shared" si="0"/>
        <v>64</v>
      </c>
      <c r="E270" s="388"/>
      <c r="F270" s="388"/>
      <c r="G270" s="388"/>
      <c r="H270" s="388"/>
      <c r="I270" s="388"/>
      <c r="J270" s="388"/>
      <c r="K270" s="388"/>
      <c r="L270" s="388"/>
      <c r="M270" s="388"/>
      <c r="O270" s="389"/>
      <c r="P270" s="310" t="s">
        <v>127</v>
      </c>
      <c r="Q270" s="311"/>
      <c r="R270" s="312"/>
      <c r="S270" s="88"/>
      <c r="T270" s="89"/>
      <c r="U270" s="393"/>
      <c r="V270" s="394"/>
      <c r="W270" s="394"/>
      <c r="X270" s="394"/>
      <c r="Y270" s="394"/>
      <c r="Z270" s="187"/>
    </row>
    <row r="271" spans="1:26" ht="20.100000000000001" customHeight="1" x14ac:dyDescent="0.15">
      <c r="B271" s="187"/>
      <c r="C271" s="374"/>
      <c r="D271" s="395">
        <f t="shared" si="0"/>
        <v>65</v>
      </c>
      <c r="E271" s="396"/>
      <c r="F271" s="396"/>
      <c r="G271" s="396"/>
      <c r="H271" s="396"/>
      <c r="I271" s="396"/>
      <c r="J271" s="396"/>
      <c r="K271" s="396"/>
      <c r="L271" s="396"/>
      <c r="M271" s="396"/>
      <c r="O271" s="389"/>
      <c r="P271" s="317" t="s">
        <v>128</v>
      </c>
      <c r="Q271" s="318"/>
      <c r="R271" s="319"/>
      <c r="S271" s="137"/>
      <c r="T271" s="138"/>
      <c r="U271" s="397"/>
      <c r="V271" s="394"/>
      <c r="W271" s="394"/>
      <c r="X271" s="394"/>
      <c r="Y271" s="394"/>
      <c r="Z271" s="187"/>
    </row>
    <row r="272" spans="1:26" ht="15" customHeight="1" x14ac:dyDescent="0.15">
      <c r="B272" s="187"/>
      <c r="D272" s="398" t="s">
        <v>92</v>
      </c>
      <c r="E272" s="199" t="s">
        <v>95</v>
      </c>
      <c r="N272" s="223"/>
      <c r="O272" s="223"/>
      <c r="P272" s="223"/>
      <c r="Q272" s="223"/>
      <c r="Z272" s="187"/>
    </row>
    <row r="273" spans="1:27" ht="15" customHeight="1" x14ac:dyDescent="0.15">
      <c r="B273" s="187"/>
      <c r="D273" s="399" t="s">
        <v>93</v>
      </c>
      <c r="E273" s="199" t="s">
        <v>96</v>
      </c>
      <c r="Z273" s="187"/>
    </row>
    <row r="274" spans="1:27" ht="15" customHeight="1" x14ac:dyDescent="0.15">
      <c r="B274" s="187"/>
      <c r="D274" s="399" t="s">
        <v>94</v>
      </c>
      <c r="E274" s="199" t="s">
        <v>97</v>
      </c>
      <c r="Z274" s="187"/>
    </row>
    <row r="275" spans="1:27" ht="15" customHeight="1" x14ac:dyDescent="0.15">
      <c r="B275" s="187"/>
      <c r="D275" s="399" t="s">
        <v>102</v>
      </c>
      <c r="E275" s="199" t="s">
        <v>103</v>
      </c>
      <c r="Z275" s="187"/>
    </row>
    <row r="276" spans="1:27" ht="15" customHeight="1" x14ac:dyDescent="0.15">
      <c r="B276" s="187"/>
      <c r="D276" s="399" t="s">
        <v>144</v>
      </c>
      <c r="E276" s="199" t="s">
        <v>145</v>
      </c>
      <c r="Z276" s="187"/>
    </row>
    <row r="277" spans="1:27" ht="20.100000000000001" customHeight="1" x14ac:dyDescent="0.15">
      <c r="B277" s="187"/>
      <c r="Z277" s="187"/>
    </row>
    <row r="278" spans="1:27" ht="20.100000000000001" customHeight="1" x14ac:dyDescent="0.15">
      <c r="B278" s="187"/>
      <c r="C278" s="400"/>
      <c r="D278" s="218"/>
      <c r="E278" s="218"/>
      <c r="F278" s="218"/>
      <c r="G278" s="218"/>
      <c r="H278" s="218"/>
      <c r="I278" s="218"/>
      <c r="J278" s="218"/>
      <c r="K278" s="218"/>
      <c r="L278" s="218"/>
      <c r="M278" s="218"/>
      <c r="N278" s="218"/>
      <c r="O278" s="218"/>
      <c r="P278" s="218"/>
      <c r="Q278" s="218"/>
      <c r="R278" s="218"/>
      <c r="S278" s="218"/>
      <c r="T278" s="218"/>
      <c r="U278" s="218"/>
      <c r="V278" s="218"/>
      <c r="W278" s="218"/>
      <c r="X278" s="218"/>
      <c r="Y278" s="218"/>
      <c r="Z278" s="401"/>
    </row>
    <row r="279" spans="1:27" ht="20.100000000000001" customHeight="1" x14ac:dyDescent="0.15"/>
    <row r="280" spans="1:27" ht="20.100000000000001" customHeight="1" x14ac:dyDescent="0.15">
      <c r="A280" s="152"/>
      <c r="B280" s="152"/>
      <c r="C280" s="178"/>
      <c r="D280" s="178"/>
      <c r="E280" s="178"/>
      <c r="F280" s="178"/>
      <c r="G280" s="178"/>
      <c r="H280" s="178"/>
      <c r="I280" s="178"/>
      <c r="J280" s="197"/>
      <c r="K280" s="197"/>
      <c r="L280" s="197"/>
      <c r="M280" s="178"/>
      <c r="N280" s="215"/>
      <c r="O280" s="178"/>
      <c r="P280" s="178"/>
      <c r="Q280" s="178"/>
      <c r="R280" s="178"/>
      <c r="S280" s="178"/>
      <c r="T280" s="178"/>
      <c r="U280" s="178"/>
      <c r="V280" s="178"/>
      <c r="W280" s="178"/>
      <c r="X280" s="178"/>
      <c r="Y280" s="178"/>
      <c r="Z280" s="178"/>
      <c r="AA280" s="178"/>
    </row>
    <row r="281" spans="1:27" ht="20.100000000000001" customHeight="1" x14ac:dyDescent="0.15">
      <c r="A281" s="152"/>
      <c r="B281" s="152"/>
      <c r="C281" s="164" t="s">
        <v>173</v>
      </c>
      <c r="D281" s="165"/>
      <c r="E281" s="165"/>
      <c r="F281" s="165"/>
      <c r="G281" s="165"/>
      <c r="H281" s="166"/>
      <c r="I281" s="217"/>
      <c r="N281" s="219"/>
    </row>
    <row r="282" spans="1:27" ht="20.100000000000001" customHeight="1" x14ac:dyDescent="0.15">
      <c r="A282" s="152"/>
      <c r="B282" s="152"/>
      <c r="C282" s="167"/>
      <c r="D282" s="168"/>
      <c r="E282" s="168"/>
      <c r="F282" s="168"/>
      <c r="G282" s="168"/>
      <c r="H282" s="168"/>
      <c r="I282" s="168"/>
      <c r="J282" s="169"/>
      <c r="K282" s="169"/>
      <c r="L282" s="284"/>
      <c r="M282" s="169"/>
      <c r="N282" s="222"/>
      <c r="O282" s="169"/>
      <c r="P282" s="169"/>
      <c r="Q282" s="169"/>
      <c r="R282" s="169"/>
      <c r="S282" s="169"/>
      <c r="T282" s="169"/>
      <c r="U282" s="169"/>
      <c r="V282" s="169"/>
      <c r="W282" s="169"/>
      <c r="X282" s="169"/>
      <c r="Y282" s="169"/>
      <c r="Z282" s="170"/>
    </row>
    <row r="283" spans="1:27" ht="15.75" hidden="1" customHeight="1" x14ac:dyDescent="0.15">
      <c r="A283" s="152"/>
      <c r="B283" s="152"/>
      <c r="C283" s="167"/>
      <c r="D283" s="168"/>
      <c r="E283" s="168"/>
      <c r="F283" s="168"/>
      <c r="G283" s="168"/>
      <c r="H283" s="168"/>
      <c r="I283" s="168"/>
      <c r="J283" s="178"/>
      <c r="K283" s="178"/>
      <c r="L283" s="189"/>
      <c r="M283" s="178"/>
      <c r="N283" s="215"/>
      <c r="O283" s="178"/>
      <c r="P283" s="178"/>
      <c r="Q283" s="178"/>
      <c r="R283" s="178"/>
      <c r="S283" s="178"/>
      <c r="T283" s="178"/>
      <c r="U283" s="178"/>
      <c r="V283" s="178"/>
      <c r="W283" s="178"/>
      <c r="X283" s="178"/>
      <c r="Y283" s="178"/>
      <c r="Z283" s="178"/>
    </row>
    <row r="284" spans="1:27" ht="20.100000000000001" customHeight="1" x14ac:dyDescent="0.15">
      <c r="A284" s="152">
        <f>IF(TRIM(I284)="", 1001, 0)</f>
        <v>1001</v>
      </c>
      <c r="B284" s="152"/>
      <c r="C284" s="171"/>
      <c r="D284" s="172">
        <v>1</v>
      </c>
      <c r="E284" s="178" t="s">
        <v>174</v>
      </c>
      <c r="F284" s="178"/>
      <c r="G284" s="178"/>
      <c r="H284" s="178"/>
      <c r="I284" s="115"/>
      <c r="J284" s="124"/>
      <c r="K284" s="124"/>
      <c r="L284" s="124"/>
      <c r="M284" s="124"/>
      <c r="N284" s="178"/>
      <c r="O284" s="214"/>
      <c r="P284" s="178"/>
      <c r="Q284" s="178"/>
      <c r="R284" s="178"/>
      <c r="S284" s="178"/>
      <c r="T284" s="214"/>
      <c r="U284" s="178"/>
      <c r="V284" s="178"/>
      <c r="W284" s="178"/>
      <c r="X284" s="178"/>
      <c r="Y284" s="178"/>
      <c r="Z284" s="187"/>
    </row>
    <row r="285" spans="1:27" ht="20.100000000000001" customHeight="1" x14ac:dyDescent="0.15">
      <c r="A285" s="152"/>
      <c r="B285" s="152"/>
      <c r="C285" s="171"/>
      <c r="D285" s="172"/>
      <c r="E285" s="178"/>
      <c r="F285" s="178"/>
      <c r="G285" s="178"/>
      <c r="H285" s="178"/>
      <c r="I285" s="174" t="s">
        <v>187</v>
      </c>
      <c r="J285" s="402" t="s">
        <v>175</v>
      </c>
      <c r="K285" s="402"/>
      <c r="L285" s="178"/>
      <c r="M285" s="214"/>
      <c r="N285" s="178"/>
      <c r="O285" s="214"/>
      <c r="P285" s="178"/>
      <c r="Q285" s="178"/>
      <c r="R285" s="178"/>
      <c r="S285" s="178"/>
      <c r="T285" s="214"/>
      <c r="U285" s="178"/>
      <c r="V285" s="178"/>
      <c r="W285" s="178"/>
      <c r="X285" s="178"/>
      <c r="Y285" s="178"/>
      <c r="Z285" s="187"/>
    </row>
    <row r="286" spans="1:27" ht="20.100000000000001" customHeight="1" x14ac:dyDescent="0.15">
      <c r="A286" s="152"/>
      <c r="B286" s="152"/>
      <c r="C286" s="167"/>
      <c r="D286" s="172">
        <v>2</v>
      </c>
      <c r="E286" s="178" t="s">
        <v>207</v>
      </c>
      <c r="F286" s="168"/>
      <c r="G286" s="168"/>
      <c r="H286" s="168"/>
      <c r="I286" s="174"/>
      <c r="J286" s="402"/>
      <c r="K286" s="178"/>
      <c r="L286" s="213"/>
      <c r="M286" s="213"/>
      <c r="N286" s="214"/>
      <c r="O286" s="214"/>
      <c r="P286" s="215"/>
      <c r="Q286" s="215"/>
      <c r="R286" s="215"/>
      <c r="S286" s="215"/>
      <c r="T286" s="215"/>
      <c r="U286" s="215"/>
      <c r="V286" s="215"/>
      <c r="W286" s="215"/>
      <c r="X286" s="215"/>
      <c r="Y286" s="215"/>
      <c r="Z286" s="177"/>
      <c r="AA286" s="216"/>
    </row>
    <row r="287" spans="1:27" ht="69.95" customHeight="1" x14ac:dyDescent="0.15">
      <c r="A287" s="152"/>
      <c r="B287" s="152"/>
      <c r="C287" s="167"/>
      <c r="D287" s="403"/>
      <c r="E287" s="404" t="str">
        <f>"直前２年間の主な完成業務及び直前２年間に着手した主な未完成業務について入力してください。
「業種」「元請/下請」欄はリストから選択してください。
下請の場合は、「発注者」の欄には元請業者名を記載し、「業務名」の欄には下請件名を入力してください。
「測量等対象の規模等」の欄には、例えば測量の面積・精度等、設計の階数・構造・延べ面積等を記載してください。				
「着手年月日」「完成(予定)年月日」は年月日を入力してください。" &amp; 日付例</f>
        <v>直前２年間の主な完成業務及び直前２年間に着手した主な未完成業務について入力してください。
「業種」「元請/下請」欄はリストから選択してください。
下請の場合は、「発注者」の欄には元請業者名を記載し、「業務名」の欄には下請件名を入力してください。
「測量等対象の規模等」の欄には、例えば測量の面積・精度等、設計の階数・構造・延べ面積等を記載してください。				
「着手年月日」「完成(予定)年月日」は年月日を入力してください。例)2024/4/1、R6/4/1</v>
      </c>
      <c r="F287" s="404"/>
      <c r="G287" s="404"/>
      <c r="H287" s="404"/>
      <c r="I287" s="404"/>
      <c r="J287" s="404"/>
      <c r="K287" s="404"/>
      <c r="L287" s="404"/>
      <c r="M287" s="404"/>
      <c r="N287" s="404"/>
      <c r="O287" s="404"/>
      <c r="P287" s="404"/>
      <c r="Q287" s="404"/>
      <c r="R287" s="404"/>
      <c r="S287" s="404"/>
      <c r="T287" s="404"/>
      <c r="U287" s="404"/>
      <c r="V287" s="404"/>
      <c r="W287" s="404"/>
      <c r="X287" s="404"/>
      <c r="Y287" s="404"/>
      <c r="Z287" s="287"/>
      <c r="AA287" s="288"/>
    </row>
    <row r="288" spans="1:27" ht="39.950000000000003" customHeight="1" x14ac:dyDescent="0.15">
      <c r="B288" s="187"/>
      <c r="C288" s="204"/>
      <c r="D288" s="187"/>
      <c r="E288" s="405" t="s">
        <v>160</v>
      </c>
      <c r="F288" s="406" t="s">
        <v>171</v>
      </c>
      <c r="G288" s="407" t="s">
        <v>161</v>
      </c>
      <c r="H288" s="408"/>
      <c r="I288" s="408"/>
      <c r="J288" s="409"/>
      <c r="K288" s="410" t="s">
        <v>162</v>
      </c>
      <c r="L288" s="410"/>
      <c r="M288" s="410"/>
      <c r="N288" s="410"/>
      <c r="O288" s="410"/>
      <c r="P288" s="410" t="s">
        <v>163</v>
      </c>
      <c r="Q288" s="410"/>
      <c r="R288" s="410"/>
      <c r="S288" s="411" t="s">
        <v>164</v>
      </c>
      <c r="T288" s="411"/>
      <c r="U288" s="412" t="s">
        <v>216</v>
      </c>
      <c r="V288" s="413" t="s">
        <v>165</v>
      </c>
      <c r="W288" s="414" t="s">
        <v>172</v>
      </c>
      <c r="X288" s="415"/>
      <c r="Y288" s="416"/>
      <c r="Z288" s="187"/>
    </row>
    <row r="289" spans="1:27" ht="39.950000000000003" customHeight="1" x14ac:dyDescent="0.15">
      <c r="B289" s="187"/>
      <c r="D289" s="417"/>
      <c r="E289" s="11"/>
      <c r="F289" s="12"/>
      <c r="G289" s="45"/>
      <c r="H289" s="46"/>
      <c r="I289" s="46"/>
      <c r="J289" s="47"/>
      <c r="K289" s="45"/>
      <c r="L289" s="46"/>
      <c r="M289" s="141"/>
      <c r="N289" s="46"/>
      <c r="O289" s="79"/>
      <c r="P289" s="45"/>
      <c r="Q289" s="46"/>
      <c r="R289" s="79"/>
      <c r="S289" s="45"/>
      <c r="T289" s="144"/>
      <c r="U289" s="13"/>
      <c r="V289" s="14"/>
      <c r="W289" s="62"/>
      <c r="X289" s="63"/>
      <c r="Y289" s="64"/>
      <c r="Z289" s="187"/>
    </row>
    <row r="290" spans="1:27" ht="39.950000000000003" customHeight="1" x14ac:dyDescent="0.15">
      <c r="B290" s="187"/>
      <c r="D290" s="417"/>
      <c r="E290" s="15"/>
      <c r="F290" s="16"/>
      <c r="G290" s="71"/>
      <c r="H290" s="80"/>
      <c r="I290" s="80"/>
      <c r="J290" s="95"/>
      <c r="K290" s="71"/>
      <c r="L290" s="80"/>
      <c r="M290" s="136"/>
      <c r="N290" s="80"/>
      <c r="O290" s="81"/>
      <c r="P290" s="71"/>
      <c r="Q290" s="80"/>
      <c r="R290" s="81"/>
      <c r="S290" s="71"/>
      <c r="T290" s="72"/>
      <c r="U290" s="17"/>
      <c r="V290" s="18"/>
      <c r="W290" s="65"/>
      <c r="X290" s="66"/>
      <c r="Y290" s="67"/>
      <c r="Z290" s="187"/>
    </row>
    <row r="291" spans="1:27" ht="39.950000000000003" customHeight="1" x14ac:dyDescent="0.15">
      <c r="B291" s="187"/>
      <c r="D291" s="417"/>
      <c r="E291" s="15"/>
      <c r="F291" s="16"/>
      <c r="G291" s="71"/>
      <c r="H291" s="80"/>
      <c r="I291" s="80"/>
      <c r="J291" s="95"/>
      <c r="K291" s="71"/>
      <c r="L291" s="80"/>
      <c r="M291" s="136"/>
      <c r="N291" s="80"/>
      <c r="O291" s="81"/>
      <c r="P291" s="71"/>
      <c r="Q291" s="80"/>
      <c r="R291" s="81"/>
      <c r="S291" s="71"/>
      <c r="T291" s="72"/>
      <c r="U291" s="17"/>
      <c r="V291" s="18"/>
      <c r="W291" s="65"/>
      <c r="X291" s="66"/>
      <c r="Y291" s="67"/>
      <c r="Z291" s="187"/>
    </row>
    <row r="292" spans="1:27" ht="39.950000000000003" customHeight="1" x14ac:dyDescent="0.15">
      <c r="B292" s="187"/>
      <c r="D292" s="417"/>
      <c r="E292" s="15"/>
      <c r="F292" s="16"/>
      <c r="G292" s="71"/>
      <c r="H292" s="80"/>
      <c r="I292" s="80"/>
      <c r="J292" s="95"/>
      <c r="K292" s="71"/>
      <c r="L292" s="80"/>
      <c r="M292" s="136"/>
      <c r="N292" s="80"/>
      <c r="O292" s="81"/>
      <c r="P292" s="71"/>
      <c r="Q292" s="80"/>
      <c r="R292" s="81"/>
      <c r="S292" s="71"/>
      <c r="T292" s="72"/>
      <c r="U292" s="17"/>
      <c r="V292" s="18"/>
      <c r="W292" s="65"/>
      <c r="X292" s="66"/>
      <c r="Y292" s="67"/>
      <c r="Z292" s="187"/>
    </row>
    <row r="293" spans="1:27" ht="39.950000000000003" customHeight="1" x14ac:dyDescent="0.15">
      <c r="B293" s="187"/>
      <c r="D293" s="417"/>
      <c r="E293" s="19"/>
      <c r="F293" s="20"/>
      <c r="G293" s="59"/>
      <c r="H293" s="60"/>
      <c r="I293" s="60"/>
      <c r="J293" s="61"/>
      <c r="K293" s="59"/>
      <c r="L293" s="60"/>
      <c r="M293" s="77"/>
      <c r="N293" s="60"/>
      <c r="O293" s="78"/>
      <c r="P293" s="59"/>
      <c r="Q293" s="60"/>
      <c r="R293" s="78"/>
      <c r="S293" s="59"/>
      <c r="T293" s="94"/>
      <c r="U293" s="21"/>
      <c r="V293" s="22"/>
      <c r="W293" s="68"/>
      <c r="X293" s="69"/>
      <c r="Y293" s="70"/>
      <c r="Z293" s="187"/>
    </row>
    <row r="294" spans="1:27" ht="20.100000000000001" customHeight="1" x14ac:dyDescent="0.15">
      <c r="B294" s="187"/>
      <c r="G294" s="223"/>
      <c r="H294" s="223"/>
      <c r="I294" s="223"/>
      <c r="J294" s="223"/>
      <c r="V294" s="223"/>
      <c r="W294" s="223"/>
      <c r="X294" s="223"/>
      <c r="Y294" s="223"/>
      <c r="Z294" s="187"/>
    </row>
    <row r="295" spans="1:27" ht="20.100000000000001" customHeight="1" x14ac:dyDescent="0.15">
      <c r="B295" s="187"/>
      <c r="C295" s="400"/>
      <c r="D295" s="218"/>
      <c r="E295" s="218"/>
      <c r="F295" s="218"/>
      <c r="G295" s="218"/>
      <c r="H295" s="218"/>
      <c r="I295" s="218"/>
      <c r="J295" s="218"/>
      <c r="K295" s="218"/>
      <c r="L295" s="218"/>
      <c r="M295" s="218"/>
      <c r="N295" s="218"/>
      <c r="O295" s="218"/>
      <c r="P295" s="218"/>
      <c r="Q295" s="218"/>
      <c r="R295" s="218"/>
      <c r="S295" s="218"/>
      <c r="T295" s="218"/>
      <c r="U295" s="218"/>
      <c r="V295" s="218"/>
      <c r="W295" s="218"/>
      <c r="X295" s="218"/>
      <c r="Y295" s="218"/>
      <c r="Z295" s="401"/>
      <c r="AA295" s="204"/>
    </row>
    <row r="296" spans="1:27" ht="15" customHeight="1" x14ac:dyDescent="0.15"/>
    <row r="297" spans="1:27" ht="15" customHeight="1" x14ac:dyDescent="0.15"/>
    <row r="298" spans="1:27" ht="20.100000000000001" customHeight="1" x14ac:dyDescent="0.15">
      <c r="A298" s="152"/>
      <c r="B298" s="152"/>
      <c r="C298" s="164" t="s">
        <v>202</v>
      </c>
      <c r="D298" s="165"/>
      <c r="E298" s="165"/>
      <c r="F298" s="165"/>
      <c r="G298" s="165"/>
      <c r="H298" s="166"/>
      <c r="I298" s="418"/>
    </row>
    <row r="299" spans="1:27" ht="15" customHeight="1" x14ac:dyDescent="0.15">
      <c r="B299" s="156"/>
      <c r="C299" s="181"/>
      <c r="D299" s="178"/>
      <c r="E299" s="178"/>
      <c r="F299" s="178"/>
      <c r="G299" s="178"/>
      <c r="H299" s="178"/>
      <c r="I299" s="284"/>
      <c r="J299" s="169"/>
      <c r="K299" s="169"/>
      <c r="L299" s="169"/>
      <c r="M299" s="169"/>
      <c r="N299" s="169"/>
      <c r="O299" s="169"/>
      <c r="P299" s="169"/>
      <c r="Q299" s="169"/>
      <c r="R299" s="169"/>
      <c r="S299" s="169"/>
      <c r="T299" s="169"/>
      <c r="U299" s="169"/>
      <c r="V299" s="223"/>
      <c r="W299" s="223"/>
      <c r="X299" s="223"/>
      <c r="Y299" s="223"/>
      <c r="Z299" s="419"/>
    </row>
    <row r="300" spans="1:27" ht="15" customHeight="1" x14ac:dyDescent="0.15">
      <c r="A300" s="147">
        <f>IF(SUM(技術者情報入力シート!A7:A206), 1001, 0)</f>
        <v>1001</v>
      </c>
      <c r="B300" s="447"/>
      <c r="C300" s="171"/>
      <c r="D300" s="420" t="s">
        <v>203</v>
      </c>
      <c r="E300" s="178"/>
      <c r="F300" s="178"/>
      <c r="G300" s="178"/>
      <c r="H300" s="178"/>
      <c r="I300" s="421"/>
      <c r="J300" s="422"/>
      <c r="K300" s="422"/>
      <c r="L300" s="422"/>
      <c r="M300" s="422"/>
      <c r="N300" s="422"/>
      <c r="O300" s="422"/>
      <c r="P300" s="422"/>
      <c r="Q300" s="422"/>
      <c r="R300" s="422"/>
      <c r="S300" s="422"/>
      <c r="T300" s="422"/>
      <c r="U300" s="178"/>
      <c r="Z300" s="187"/>
    </row>
    <row r="301" spans="1:27" ht="15" customHeight="1" x14ac:dyDescent="0.15">
      <c r="B301" s="152"/>
      <c r="C301" s="191"/>
      <c r="D301" s="192"/>
      <c r="E301" s="192"/>
      <c r="F301" s="192"/>
      <c r="G301" s="192"/>
      <c r="H301" s="192"/>
      <c r="I301" s="423"/>
      <c r="J301" s="424"/>
      <c r="K301" s="424"/>
      <c r="L301" s="424"/>
      <c r="M301" s="424"/>
      <c r="N301" s="424"/>
      <c r="O301" s="424"/>
      <c r="P301" s="424"/>
      <c r="Q301" s="424"/>
      <c r="R301" s="424"/>
      <c r="S301" s="424"/>
      <c r="T301" s="424"/>
      <c r="U301" s="192"/>
      <c r="V301" s="218"/>
      <c r="W301" s="218"/>
      <c r="X301" s="218"/>
      <c r="Y301" s="218"/>
      <c r="Z301" s="401"/>
    </row>
    <row r="302" spans="1:27" ht="15" customHeight="1" x14ac:dyDescent="0.15">
      <c r="B302" s="152"/>
      <c r="C302" s="178"/>
      <c r="D302" s="178"/>
      <c r="E302" s="178"/>
      <c r="F302" s="178"/>
      <c r="G302" s="178"/>
      <c r="H302" s="178"/>
      <c r="I302" s="425"/>
      <c r="J302" s="422"/>
      <c r="K302" s="422"/>
      <c r="L302" s="422"/>
      <c r="M302" s="422"/>
      <c r="N302" s="422"/>
      <c r="O302" s="422"/>
      <c r="P302" s="422"/>
      <c r="Q302" s="422"/>
      <c r="R302" s="422"/>
      <c r="S302" s="422"/>
      <c r="T302" s="422"/>
      <c r="U302" s="169"/>
    </row>
  </sheetData>
  <sheetProtection algorithmName="SHA-512" hashValue="EF7oDRIVesx9dpNIphQXhmA4P8wlVLBjFrm3k2Z33rp0Xtcl+gDKP2W9ODqBWS3jbOQUryrqvwnhoKIKlj3ftQ==" saltValue="yZOm+X6QzOW7tpYlylTLAw==" spinCount="100000" sheet="1" objects="1" scenarios="1"/>
  <dataConsolidate/>
  <customSheetViews>
    <customSheetView guid="{3507C3F8-0422-4E81-9529-F142BF164EC9}" showPageBreaks="1" showGridLines="0" hiddenColumns="1" topLeftCell="B263">
      <selection activeCell="M279" sqref="M279"/>
    </customSheetView>
  </customSheetViews>
  <mergeCells count="294">
    <mergeCell ref="S206:T206"/>
    <mergeCell ref="P211:T224"/>
    <mergeCell ref="F214:L214"/>
    <mergeCell ref="F215:L215"/>
    <mergeCell ref="G232:L232"/>
    <mergeCell ref="G233:L233"/>
    <mergeCell ref="F216:L216"/>
    <mergeCell ref="F217:L217"/>
    <mergeCell ref="S289:T289"/>
    <mergeCell ref="S256:T262"/>
    <mergeCell ref="F252:L252"/>
    <mergeCell ref="F253:L253"/>
    <mergeCell ref="F254:L254"/>
    <mergeCell ref="M226:N226"/>
    <mergeCell ref="M227:N227"/>
    <mergeCell ref="M228:N228"/>
    <mergeCell ref="G240:L240"/>
    <mergeCell ref="F225:F245"/>
    <mergeCell ref="G231:L231"/>
    <mergeCell ref="M225:N225"/>
    <mergeCell ref="G225:L225"/>
    <mergeCell ref="G226:L226"/>
    <mergeCell ref="G241:L241"/>
    <mergeCell ref="M245:N245"/>
    <mergeCell ref="S290:T290"/>
    <mergeCell ref="K289:O289"/>
    <mergeCell ref="K290:O290"/>
    <mergeCell ref="F246:L246"/>
    <mergeCell ref="F247:L247"/>
    <mergeCell ref="F248:L248"/>
    <mergeCell ref="S288:T288"/>
    <mergeCell ref="S225:T245"/>
    <mergeCell ref="S269:T269"/>
    <mergeCell ref="S267:T267"/>
    <mergeCell ref="G242:L242"/>
    <mergeCell ref="G243:L243"/>
    <mergeCell ref="G244:L244"/>
    <mergeCell ref="G245:L245"/>
    <mergeCell ref="O246:T254"/>
    <mergeCell ref="M234:N234"/>
    <mergeCell ref="M235:N235"/>
    <mergeCell ref="M236:N236"/>
    <mergeCell ref="M237:N237"/>
    <mergeCell ref="M238:N238"/>
    <mergeCell ref="M239:N239"/>
    <mergeCell ref="M240:N240"/>
    <mergeCell ref="M241:N241"/>
    <mergeCell ref="P256:R262"/>
    <mergeCell ref="P292:R292"/>
    <mergeCell ref="P293:R293"/>
    <mergeCell ref="K291:O291"/>
    <mergeCell ref="K292:O292"/>
    <mergeCell ref="G234:L234"/>
    <mergeCell ref="G235:L235"/>
    <mergeCell ref="G236:L236"/>
    <mergeCell ref="G237:L237"/>
    <mergeCell ref="G238:L238"/>
    <mergeCell ref="G239:L239"/>
    <mergeCell ref="K288:O288"/>
    <mergeCell ref="P288:R288"/>
    <mergeCell ref="I284:M284"/>
    <mergeCell ref="P266:T266"/>
    <mergeCell ref="S265:T265"/>
    <mergeCell ref="S271:T271"/>
    <mergeCell ref="S270:T270"/>
    <mergeCell ref="S268:T268"/>
    <mergeCell ref="E287:Y287"/>
    <mergeCell ref="U267:U271"/>
    <mergeCell ref="U264:U265"/>
    <mergeCell ref="P263:R263"/>
    <mergeCell ref="P264:R264"/>
    <mergeCell ref="F256:F262"/>
    <mergeCell ref="L194:O194"/>
    <mergeCell ref="L192:O192"/>
    <mergeCell ref="L191:O191"/>
    <mergeCell ref="I176:M176"/>
    <mergeCell ref="I177:M177"/>
    <mergeCell ref="I178:M178"/>
    <mergeCell ref="P191:T191"/>
    <mergeCell ref="P194:T194"/>
    <mergeCell ref="E194:K194"/>
    <mergeCell ref="I188:M188"/>
    <mergeCell ref="O188:P188"/>
    <mergeCell ref="I179:M179"/>
    <mergeCell ref="D191:K191"/>
    <mergeCell ref="E192:K192"/>
    <mergeCell ref="E193:K193"/>
    <mergeCell ref="I168:M168"/>
    <mergeCell ref="I170:M170"/>
    <mergeCell ref="I172:M172"/>
    <mergeCell ref="I175:M175"/>
    <mergeCell ref="J173:Y173"/>
    <mergeCell ref="O186:P186"/>
    <mergeCell ref="I22:Y22"/>
    <mergeCell ref="I24:Y24"/>
    <mergeCell ref="I26:Y26"/>
    <mergeCell ref="I28:Y28"/>
    <mergeCell ref="I30:Y30"/>
    <mergeCell ref="I32:Y32"/>
    <mergeCell ref="I38:Y38"/>
    <mergeCell ref="J76:T76"/>
    <mergeCell ref="I186:M186"/>
    <mergeCell ref="I20:M20"/>
    <mergeCell ref="C146:H146"/>
    <mergeCell ref="I122:Y122"/>
    <mergeCell ref="I40:M40"/>
    <mergeCell ref="J74:Y74"/>
    <mergeCell ref="E15:H15"/>
    <mergeCell ref="J15:S15"/>
    <mergeCell ref="I34:M34"/>
    <mergeCell ref="W1:Z1"/>
    <mergeCell ref="I69:M69"/>
    <mergeCell ref="I118:M118"/>
    <mergeCell ref="I71:Y71"/>
    <mergeCell ref="I73:Y73"/>
    <mergeCell ref="I120:M120"/>
    <mergeCell ref="I85:M85"/>
    <mergeCell ref="I83:M83"/>
    <mergeCell ref="I75:Y75"/>
    <mergeCell ref="I77:Y77"/>
    <mergeCell ref="I79:Y79"/>
    <mergeCell ref="I81:Y81"/>
    <mergeCell ref="I87:Y87"/>
    <mergeCell ref="I112:Y112"/>
    <mergeCell ref="I114:Y114"/>
    <mergeCell ref="I116:Y116"/>
    <mergeCell ref="C109:H109"/>
    <mergeCell ref="I63:M63"/>
    <mergeCell ref="C60:H60"/>
    <mergeCell ref="I36:M36"/>
    <mergeCell ref="F207:L207"/>
    <mergeCell ref="C13:H13"/>
    <mergeCell ref="I153:Y153"/>
    <mergeCell ref="D111:Y111"/>
    <mergeCell ref="I155:Y155"/>
    <mergeCell ref="I157:Y157"/>
    <mergeCell ref="I151:M151"/>
    <mergeCell ref="I159:M159"/>
    <mergeCell ref="I149:M149"/>
    <mergeCell ref="L193:O193"/>
    <mergeCell ref="E176:H176"/>
    <mergeCell ref="E177:H177"/>
    <mergeCell ref="E178:H178"/>
    <mergeCell ref="E179:H179"/>
    <mergeCell ref="E175:H175"/>
    <mergeCell ref="C166:H166"/>
    <mergeCell ref="I161:M161"/>
    <mergeCell ref="C184:H184"/>
    <mergeCell ref="P192:T192"/>
    <mergeCell ref="P193:T193"/>
    <mergeCell ref="F218:L218"/>
    <mergeCell ref="M246:N246"/>
    <mergeCell ref="M247:N247"/>
    <mergeCell ref="M248:N248"/>
    <mergeCell ref="M249:N249"/>
    <mergeCell ref="M232:N232"/>
    <mergeCell ref="M233:N233"/>
    <mergeCell ref="E195:K195"/>
    <mergeCell ref="E196:K196"/>
    <mergeCell ref="E197:K197"/>
    <mergeCell ref="M217:N217"/>
    <mergeCell ref="M218:N218"/>
    <mergeCell ref="M229:N229"/>
    <mergeCell ref="M230:N230"/>
    <mergeCell ref="G227:L227"/>
    <mergeCell ref="G228:L228"/>
    <mergeCell ref="G229:L229"/>
    <mergeCell ref="G230:L230"/>
    <mergeCell ref="M212:N212"/>
    <mergeCell ref="M213:N213"/>
    <mergeCell ref="M214:N214"/>
    <mergeCell ref="M215:N215"/>
    <mergeCell ref="M216:N216"/>
    <mergeCell ref="L195:O195"/>
    <mergeCell ref="F249:L249"/>
    <mergeCell ref="F208:L208"/>
    <mergeCell ref="F209:L209"/>
    <mergeCell ref="F210:L210"/>
    <mergeCell ref="F211:L211"/>
    <mergeCell ref="L198:O198"/>
    <mergeCell ref="L196:O196"/>
    <mergeCell ref="L197:O197"/>
    <mergeCell ref="O207:O209"/>
    <mergeCell ref="O210:O224"/>
    <mergeCell ref="F222:L222"/>
    <mergeCell ref="F223:L223"/>
    <mergeCell ref="F224:L224"/>
    <mergeCell ref="M219:N219"/>
    <mergeCell ref="M220:N220"/>
    <mergeCell ref="M221:N221"/>
    <mergeCell ref="M222:N222"/>
    <mergeCell ref="M223:N223"/>
    <mergeCell ref="M224:N224"/>
    <mergeCell ref="F219:L219"/>
    <mergeCell ref="F220:L220"/>
    <mergeCell ref="F221:L221"/>
    <mergeCell ref="C203:H203"/>
    <mergeCell ref="F212:L212"/>
    <mergeCell ref="E256:E265"/>
    <mergeCell ref="E198:K198"/>
    <mergeCell ref="S263:T263"/>
    <mergeCell ref="G256:L256"/>
    <mergeCell ref="G257:L257"/>
    <mergeCell ref="P206:R206"/>
    <mergeCell ref="D205:T205"/>
    <mergeCell ref="E206:L206"/>
    <mergeCell ref="M206:N206"/>
    <mergeCell ref="M207:N207"/>
    <mergeCell ref="M208:N208"/>
    <mergeCell ref="M209:N209"/>
    <mergeCell ref="M210:N210"/>
    <mergeCell ref="M211:N211"/>
    <mergeCell ref="S207:T209"/>
    <mergeCell ref="P207:R209"/>
    <mergeCell ref="S210:T210"/>
    <mergeCell ref="E207:E209"/>
    <mergeCell ref="E210:E224"/>
    <mergeCell ref="F213:L213"/>
    <mergeCell ref="P210:R210"/>
    <mergeCell ref="P255:R255"/>
    <mergeCell ref="M231:N231"/>
    <mergeCell ref="E225:E254"/>
    <mergeCell ref="M257:N257"/>
    <mergeCell ref="F250:L250"/>
    <mergeCell ref="S293:T293"/>
    <mergeCell ref="M259:N259"/>
    <mergeCell ref="P267:R267"/>
    <mergeCell ref="P268:R268"/>
    <mergeCell ref="P269:R269"/>
    <mergeCell ref="P270:R270"/>
    <mergeCell ref="P271:R271"/>
    <mergeCell ref="P265:R265"/>
    <mergeCell ref="G290:J290"/>
    <mergeCell ref="G291:J291"/>
    <mergeCell ref="G292:J292"/>
    <mergeCell ref="M258:N258"/>
    <mergeCell ref="F266:L266"/>
    <mergeCell ref="G258:L258"/>
    <mergeCell ref="G259:L259"/>
    <mergeCell ref="G260:L260"/>
    <mergeCell ref="G261:L261"/>
    <mergeCell ref="G262:L262"/>
    <mergeCell ref="F264:L265"/>
    <mergeCell ref="F263:L263"/>
    <mergeCell ref="E255:L255"/>
    <mergeCell ref="C281:H281"/>
    <mergeCell ref="G288:J288"/>
    <mergeCell ref="P225:R245"/>
    <mergeCell ref="S255:T255"/>
    <mergeCell ref="M242:N242"/>
    <mergeCell ref="M243:N243"/>
    <mergeCell ref="M244:N244"/>
    <mergeCell ref="K293:O293"/>
    <mergeCell ref="P289:R289"/>
    <mergeCell ref="P290:R290"/>
    <mergeCell ref="P291:R291"/>
    <mergeCell ref="M260:N260"/>
    <mergeCell ref="M261:N261"/>
    <mergeCell ref="M262:N262"/>
    <mergeCell ref="M263:N263"/>
    <mergeCell ref="M264:N265"/>
    <mergeCell ref="M266:N266"/>
    <mergeCell ref="S264:T264"/>
    <mergeCell ref="M250:N250"/>
    <mergeCell ref="M251:N251"/>
    <mergeCell ref="M252:N252"/>
    <mergeCell ref="M253:N253"/>
    <mergeCell ref="M254:N254"/>
    <mergeCell ref="M255:N255"/>
    <mergeCell ref="M256:N256"/>
    <mergeCell ref="G289:J289"/>
    <mergeCell ref="F251:L251"/>
    <mergeCell ref="C298:H298"/>
    <mergeCell ref="P195:T195"/>
    <mergeCell ref="P196:T196"/>
    <mergeCell ref="P197:T197"/>
    <mergeCell ref="P198:T198"/>
    <mergeCell ref="U191:Y191"/>
    <mergeCell ref="U192:Y192"/>
    <mergeCell ref="U193:Y193"/>
    <mergeCell ref="U194:Y194"/>
    <mergeCell ref="U195:Y195"/>
    <mergeCell ref="U196:Y196"/>
    <mergeCell ref="U197:Y197"/>
    <mergeCell ref="U198:Y198"/>
    <mergeCell ref="G293:J293"/>
    <mergeCell ref="W288:Y288"/>
    <mergeCell ref="W289:Y289"/>
    <mergeCell ref="W290:Y290"/>
    <mergeCell ref="W291:Y291"/>
    <mergeCell ref="W292:Y292"/>
    <mergeCell ref="W293:Y293"/>
    <mergeCell ref="S291:T291"/>
    <mergeCell ref="S292:T292"/>
  </mergeCells>
  <phoneticPr fontId="6"/>
  <conditionalFormatting sqref="I20:M20">
    <cfRule type="expression" dxfId="100" priority="100" stopIfTrue="1">
      <formula>TRIM($I20)=""</formula>
    </cfRule>
  </conditionalFormatting>
  <conditionalFormatting sqref="I22:Y22">
    <cfRule type="expression" dxfId="99" priority="99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98" priority="98" stopIfTrue="1">
      <formula>TRIM($I24)=""</formula>
    </cfRule>
  </conditionalFormatting>
  <conditionalFormatting sqref="I26:Y26">
    <cfRule type="expression" dxfId="97" priority="97" stopIfTrue="1">
      <formula>TRIM($I26)=""</formula>
    </cfRule>
  </conditionalFormatting>
  <conditionalFormatting sqref="I28:Y28">
    <cfRule type="expression" dxfId="96" priority="96" stopIfTrue="1">
      <formula>TRIM($I28)=""</formula>
    </cfRule>
  </conditionalFormatting>
  <conditionalFormatting sqref="I30:Y30">
    <cfRule type="expression" dxfId="95" priority="95" stopIfTrue="1">
      <formula>TRIM($I30)=""</formula>
    </cfRule>
  </conditionalFormatting>
  <conditionalFormatting sqref="I32:Y32">
    <cfRule type="expression" dxfId="94" priority="94" stopIfTrue="1">
      <formula>TRIM($I32)=""</formula>
    </cfRule>
  </conditionalFormatting>
  <conditionalFormatting sqref="I34:M34">
    <cfRule type="expression" dxfId="93" priority="93" stopIfTrue="1">
      <formula>NOT(AND(TRIM($I34)&lt;&gt;"",ISNUMBER(VALUE(SUBSTITUTE($I34,"-","")))))</formula>
    </cfRule>
  </conditionalFormatting>
  <conditionalFormatting sqref="I36:M36">
    <cfRule type="expression" dxfId="92" priority="92" stopIfTrue="1">
      <formula>NOT(AND($I36&lt;&gt;"",ISNUMBER(VALUE(SUBSTITUTE($I36,"-","")))))</formula>
    </cfRule>
  </conditionalFormatting>
  <conditionalFormatting sqref="I38:Y38">
    <cfRule type="expression" dxfId="91" priority="91" stopIfTrue="1">
      <formula>TRIM($I38)=""</formula>
    </cfRule>
  </conditionalFormatting>
  <conditionalFormatting sqref="I40:M40">
    <cfRule type="expression" dxfId="90" priority="90" stopIfTrue="1">
      <formula>AND($I40&lt;&gt;"一致する", $I40&lt;&gt;"一致しない")</formula>
    </cfRule>
  </conditionalFormatting>
  <conditionalFormatting sqref="I63:M63">
    <cfRule type="expression" dxfId="89" priority="89" stopIfTrue="1">
      <formula>AND($I63&lt;&gt;"しない", $I63&lt;&gt;"する")</formula>
    </cfRule>
  </conditionalFormatting>
  <conditionalFormatting sqref="I69:M69">
    <cfRule type="expression" dxfId="88" priority="88" stopIfTrue="1">
      <formula>OR(AND($I63="する",TRIM($I69)=""),AND($I63="しない",NOT(ISBLANK($I69))))</formula>
    </cfRule>
  </conditionalFormatting>
  <conditionalFormatting sqref="I71:Y71">
    <cfRule type="expression" dxfId="87" priority="87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86" priority="86" stopIfTrue="1">
      <formula>OR(AND($I63="する",TRIM($I73)=""),AND($I63="しない",NOT(ISBLANK($I73))))</formula>
    </cfRule>
  </conditionalFormatting>
  <conditionalFormatting sqref="I75:Y75">
    <cfRule type="expression" dxfId="85" priority="85" stopIfTrue="1">
      <formula>OR(AND($I63="する",TRIM($I75)=""),AND($I63="しない",NOT(ISBLANK($I75))))</formula>
    </cfRule>
  </conditionalFormatting>
  <conditionalFormatting sqref="I77:Y77">
    <cfRule type="expression" dxfId="84" priority="84" stopIfTrue="1">
      <formula>OR(AND($I63="する",TRIM($I77)=""),AND($I63="しない",NOT(ISBLANK($I77))))</formula>
    </cfRule>
  </conditionalFormatting>
  <conditionalFormatting sqref="I79:Y79">
    <cfRule type="expression" dxfId="83" priority="83" stopIfTrue="1">
      <formula>OR(AND($I63="する",TRIM($I79)=""),AND($I63="しない",NOT(ISBLANK($I79))))</formula>
    </cfRule>
  </conditionalFormatting>
  <conditionalFormatting sqref="I81:Y81">
    <cfRule type="expression" dxfId="82" priority="82" stopIfTrue="1">
      <formula>OR(AND($I63="する",TRIM($I81)=""),AND($I63="しない",NOT(ISBLANK($I81))))</formula>
    </cfRule>
  </conditionalFormatting>
  <conditionalFormatting sqref="I83:M83">
    <cfRule type="expression" dxfId="81" priority="81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80" priority="80" stopIfTrue="1">
      <formula>OR(AND($I63="する",NOT(AND($I85&lt;&gt;"",ISNUMBER(VALUE(SUBSTITUTE($I85,"-","")))))), AND($I63="しない",NOT(ISBLANK($I85))))</formula>
    </cfRule>
  </conditionalFormatting>
  <conditionalFormatting sqref="I87:Y87">
    <cfRule type="expression" dxfId="79" priority="79" stopIfTrue="1">
      <formula>OR(AND($I63="する", TRIM($I87)=""),AND($I63="しない", NOT(ISBLANK($I87))))</formula>
    </cfRule>
  </conditionalFormatting>
  <conditionalFormatting sqref="I118:M118">
    <cfRule type="expression" dxfId="78" priority="78" stopIfTrue="1">
      <formula>AND(TRIM($I118)&lt;&gt;"",NOT(ISNUMBER(VALUE(SUBSTITUTE($I118,"-","")))))</formula>
    </cfRule>
  </conditionalFormatting>
  <conditionalFormatting sqref="I120:M120">
    <cfRule type="expression" dxfId="77" priority="77" stopIfTrue="1">
      <formula>AND(TRIM($I120)&lt;&gt;"",NOT(ISNUMBER(VALUE(SUBSTITUTE($I120,"-","")))))</formula>
    </cfRule>
  </conditionalFormatting>
  <conditionalFormatting sqref="I149:M149">
    <cfRule type="expression" dxfId="76" priority="76" stopIfTrue="1">
      <formula>AND($I149&lt;&gt;"しない", $I149&lt;&gt;"する")</formula>
    </cfRule>
  </conditionalFormatting>
  <conditionalFormatting sqref="I151:M151">
    <cfRule type="expression" dxfId="75" priority="75" stopIfTrue="1">
      <formula>AND($I149="する",TRIM($I151)="")</formula>
    </cfRule>
  </conditionalFormatting>
  <conditionalFormatting sqref="I153:Y153">
    <cfRule type="expression" dxfId="74" priority="74" stopIfTrue="1">
      <formula>AND($I149="する",TRIM($I153)="")</formula>
    </cfRule>
  </conditionalFormatting>
  <conditionalFormatting sqref="I157:Y157">
    <cfRule type="expression" dxfId="73" priority="73" stopIfTrue="1">
      <formula>AND($I149="する",TRIM($I157)="")</formula>
    </cfRule>
  </conditionalFormatting>
  <conditionalFormatting sqref="I159:M159">
    <cfRule type="expression" dxfId="72" priority="72" stopIfTrue="1">
      <formula>AND($I149="する",NOT(AND(TRIM($I159)&lt;&gt;"",ISNUMBER(VALUE(SUBSTITUTE($I159,"-",""))))))</formula>
    </cfRule>
  </conditionalFormatting>
  <conditionalFormatting sqref="I161:M161">
    <cfRule type="expression" dxfId="71" priority="71" stopIfTrue="1">
      <formula>AND($I149="する",AND(TRIM($I161)&lt;&gt;"",NOT(ISNUMBER(VALUE(SUBSTITUTE($I161,"-",""))))))</formula>
    </cfRule>
  </conditionalFormatting>
  <conditionalFormatting sqref="I175:M175">
    <cfRule type="expression" dxfId="70" priority="70" stopIfTrue="1">
      <formula>TRIM(I175)=""</formula>
    </cfRule>
  </conditionalFormatting>
  <conditionalFormatting sqref="I176:M176">
    <cfRule type="expression" dxfId="69" priority="69" stopIfTrue="1">
      <formula>TRIM(I176)=""</formula>
    </cfRule>
  </conditionalFormatting>
  <conditionalFormatting sqref="I177:M177">
    <cfRule type="expression" dxfId="68" priority="68" stopIfTrue="1">
      <formula>TRIM(I177)=""</formula>
    </cfRule>
  </conditionalFormatting>
  <conditionalFormatting sqref="I179:M179">
    <cfRule type="expression" dxfId="67" priority="67" stopIfTrue="1">
      <formula>TRIM(I179)=""</formula>
    </cfRule>
  </conditionalFormatting>
  <conditionalFormatting sqref="M207:N207">
    <cfRule type="expression" dxfId="66" priority="66" stopIfTrue="1">
      <formula>希望&lt;&gt;0</formula>
    </cfRule>
  </conditionalFormatting>
  <conditionalFormatting sqref="M208:N208">
    <cfRule type="expression" dxfId="65" priority="65" stopIfTrue="1">
      <formula>希望&lt;&gt;0</formula>
    </cfRule>
  </conditionalFormatting>
  <conditionalFormatting sqref="M209:N209">
    <cfRule type="expression" dxfId="64" priority="64" stopIfTrue="1">
      <formula>希望&lt;&gt;0</formula>
    </cfRule>
  </conditionalFormatting>
  <conditionalFormatting sqref="M210:N210">
    <cfRule type="expression" dxfId="63" priority="63" stopIfTrue="1">
      <formula>希望&lt;&gt;0</formula>
    </cfRule>
  </conditionalFormatting>
  <conditionalFormatting sqref="M211:N211">
    <cfRule type="expression" dxfId="62" priority="62" stopIfTrue="1">
      <formula>希望&lt;&gt;0</formula>
    </cfRule>
  </conditionalFormatting>
  <conditionalFormatting sqref="M212:N212">
    <cfRule type="expression" dxfId="61" priority="61" stopIfTrue="1">
      <formula>希望&lt;&gt;0</formula>
    </cfRule>
  </conditionalFormatting>
  <conditionalFormatting sqref="M213:N213">
    <cfRule type="expression" dxfId="60" priority="60" stopIfTrue="1">
      <formula>希望&lt;&gt;0</formula>
    </cfRule>
  </conditionalFormatting>
  <conditionalFormatting sqref="M214:N214">
    <cfRule type="expression" dxfId="59" priority="59" stopIfTrue="1">
      <formula>希望&lt;&gt;0</formula>
    </cfRule>
  </conditionalFormatting>
  <conditionalFormatting sqref="M215:N215">
    <cfRule type="expression" dxfId="58" priority="58" stopIfTrue="1">
      <formula>希望&lt;&gt;0</formula>
    </cfRule>
  </conditionalFormatting>
  <conditionalFormatting sqref="M216:N216">
    <cfRule type="expression" dxfId="57" priority="57" stopIfTrue="1">
      <formula>希望&lt;&gt;0</formula>
    </cfRule>
  </conditionalFormatting>
  <conditionalFormatting sqref="M217:N217">
    <cfRule type="expression" dxfId="56" priority="56" stopIfTrue="1">
      <formula>希望&lt;&gt;0</formula>
    </cfRule>
  </conditionalFormatting>
  <conditionalFormatting sqref="M218:N218">
    <cfRule type="expression" dxfId="55" priority="55" stopIfTrue="1">
      <formula>希望&lt;&gt;0</formula>
    </cfRule>
  </conditionalFormatting>
  <conditionalFormatting sqref="M219:N219">
    <cfRule type="expression" dxfId="54" priority="54" stopIfTrue="1">
      <formula>希望&lt;&gt;0</formula>
    </cfRule>
  </conditionalFormatting>
  <conditionalFormatting sqref="M220:N220">
    <cfRule type="expression" dxfId="53" priority="53" stopIfTrue="1">
      <formula>希望&lt;&gt;0</formula>
    </cfRule>
  </conditionalFormatting>
  <conditionalFormatting sqref="M221:N221">
    <cfRule type="expression" dxfId="52" priority="52" stopIfTrue="1">
      <formula>希望&lt;&gt;0</formula>
    </cfRule>
  </conditionalFormatting>
  <conditionalFormatting sqref="M222:N222">
    <cfRule type="expression" dxfId="51" priority="51" stopIfTrue="1">
      <formula>希望&lt;&gt;0</formula>
    </cfRule>
  </conditionalFormatting>
  <conditionalFormatting sqref="M223:N223">
    <cfRule type="expression" dxfId="50" priority="50" stopIfTrue="1">
      <formula>希望&lt;&gt;0</formula>
    </cfRule>
  </conditionalFormatting>
  <conditionalFormatting sqref="M224:N224">
    <cfRule type="expression" dxfId="49" priority="49" stopIfTrue="1">
      <formula>希望&lt;&gt;0</formula>
    </cfRule>
  </conditionalFormatting>
  <conditionalFormatting sqref="M225:N225">
    <cfRule type="expression" dxfId="48" priority="48" stopIfTrue="1">
      <formula>希望&lt;&gt;0</formula>
    </cfRule>
  </conditionalFormatting>
  <conditionalFormatting sqref="M226:N226">
    <cfRule type="expression" dxfId="47" priority="47" stopIfTrue="1">
      <formula>希望&lt;&gt;0</formula>
    </cfRule>
  </conditionalFormatting>
  <conditionalFormatting sqref="M227:N227">
    <cfRule type="expression" dxfId="46" priority="46" stopIfTrue="1">
      <formula>希望&lt;&gt;0</formula>
    </cfRule>
  </conditionalFormatting>
  <conditionalFormatting sqref="M228:N228">
    <cfRule type="expression" dxfId="45" priority="45" stopIfTrue="1">
      <formula>希望&lt;&gt;0</formula>
    </cfRule>
  </conditionalFormatting>
  <conditionalFormatting sqref="M229:N229">
    <cfRule type="expression" dxfId="44" priority="44" stopIfTrue="1">
      <formula>希望&lt;&gt;0</formula>
    </cfRule>
  </conditionalFormatting>
  <conditionalFormatting sqref="M230:N230">
    <cfRule type="expression" dxfId="43" priority="43" stopIfTrue="1">
      <formula>希望&lt;&gt;0</formula>
    </cfRule>
  </conditionalFormatting>
  <conditionalFormatting sqref="M231:N231">
    <cfRule type="expression" dxfId="42" priority="42" stopIfTrue="1">
      <formula>希望&lt;&gt;0</formula>
    </cfRule>
  </conditionalFormatting>
  <conditionalFormatting sqref="M232:N232">
    <cfRule type="expression" dxfId="41" priority="41" stopIfTrue="1">
      <formula>希望&lt;&gt;0</formula>
    </cfRule>
  </conditionalFormatting>
  <conditionalFormatting sqref="M233:N233">
    <cfRule type="expression" dxfId="40" priority="40" stopIfTrue="1">
      <formula>希望&lt;&gt;0</formula>
    </cfRule>
  </conditionalFormatting>
  <conditionalFormatting sqref="M234:N234">
    <cfRule type="expression" dxfId="39" priority="39" stopIfTrue="1">
      <formula>希望&lt;&gt;0</formula>
    </cfRule>
  </conditionalFormatting>
  <conditionalFormatting sqref="M235:N235">
    <cfRule type="expression" dxfId="38" priority="38" stopIfTrue="1">
      <formula>希望&lt;&gt;0</formula>
    </cfRule>
  </conditionalFormatting>
  <conditionalFormatting sqref="M236:N236">
    <cfRule type="expression" dxfId="37" priority="37" stopIfTrue="1">
      <formula>希望&lt;&gt;0</formula>
    </cfRule>
  </conditionalFormatting>
  <conditionalFormatting sqref="M237:N237">
    <cfRule type="expression" dxfId="36" priority="36" stopIfTrue="1">
      <formula>希望&lt;&gt;0</formula>
    </cfRule>
  </conditionalFormatting>
  <conditionalFormatting sqref="M238:N238">
    <cfRule type="expression" dxfId="35" priority="35" stopIfTrue="1">
      <formula>希望&lt;&gt;0</formula>
    </cfRule>
  </conditionalFormatting>
  <conditionalFormatting sqref="M239:N239">
    <cfRule type="expression" dxfId="34" priority="34" stopIfTrue="1">
      <formula>希望&lt;&gt;0</formula>
    </cfRule>
  </conditionalFormatting>
  <conditionalFormatting sqref="M240:N240">
    <cfRule type="expression" dxfId="33" priority="33" stopIfTrue="1">
      <formula>希望&lt;&gt;0</formula>
    </cfRule>
  </conditionalFormatting>
  <conditionalFormatting sqref="M241:N241">
    <cfRule type="expression" dxfId="32" priority="32" stopIfTrue="1">
      <formula>希望&lt;&gt;0</formula>
    </cfRule>
  </conditionalFormatting>
  <conditionalFormatting sqref="M242:N242">
    <cfRule type="expression" dxfId="31" priority="31" stopIfTrue="1">
      <formula>希望&lt;&gt;0</formula>
    </cfRule>
  </conditionalFormatting>
  <conditionalFormatting sqref="M243:N243">
    <cfRule type="expression" dxfId="30" priority="30" stopIfTrue="1">
      <formula>希望&lt;&gt;0</formula>
    </cfRule>
  </conditionalFormatting>
  <conditionalFormatting sqref="M244:N244">
    <cfRule type="expression" dxfId="29" priority="29" stopIfTrue="1">
      <formula>希望&lt;&gt;0</formula>
    </cfRule>
  </conditionalFormatting>
  <conditionalFormatting sqref="M245:N245">
    <cfRule type="expression" dxfId="28" priority="28" stopIfTrue="1">
      <formula>希望&lt;&gt;0</formula>
    </cfRule>
  </conditionalFormatting>
  <conditionalFormatting sqref="M246:N246">
    <cfRule type="expression" dxfId="27" priority="27" stopIfTrue="1">
      <formula>希望&lt;&gt;0</formula>
    </cfRule>
  </conditionalFormatting>
  <conditionalFormatting sqref="M247:N247">
    <cfRule type="expression" dxfId="26" priority="26" stopIfTrue="1">
      <formula>希望&lt;&gt;0</formula>
    </cfRule>
  </conditionalFormatting>
  <conditionalFormatting sqref="M248:N248">
    <cfRule type="expression" dxfId="25" priority="25" stopIfTrue="1">
      <formula>希望&lt;&gt;0</formula>
    </cfRule>
  </conditionalFormatting>
  <conditionalFormatting sqref="M249:N249">
    <cfRule type="expression" dxfId="24" priority="24" stopIfTrue="1">
      <formula>希望&lt;&gt;0</formula>
    </cfRule>
  </conditionalFormatting>
  <conditionalFormatting sqref="M250:N250">
    <cfRule type="expression" dxfId="23" priority="23" stopIfTrue="1">
      <formula>希望&lt;&gt;0</formula>
    </cfRule>
  </conditionalFormatting>
  <conditionalFormatting sqref="M251:N251">
    <cfRule type="expression" dxfId="22" priority="22" stopIfTrue="1">
      <formula>希望&lt;&gt;0</formula>
    </cfRule>
  </conditionalFormatting>
  <conditionalFormatting sqref="M252:N252">
    <cfRule type="expression" dxfId="21" priority="21" stopIfTrue="1">
      <formula>希望&lt;&gt;0</formula>
    </cfRule>
  </conditionalFormatting>
  <conditionalFormatting sqref="M253:N253">
    <cfRule type="expression" dxfId="20" priority="20" stopIfTrue="1">
      <formula>希望&lt;&gt;0</formula>
    </cfRule>
  </conditionalFormatting>
  <conditionalFormatting sqref="M254:N254">
    <cfRule type="expression" dxfId="19" priority="19" stopIfTrue="1">
      <formula>希望&lt;&gt;0</formula>
    </cfRule>
  </conditionalFormatting>
  <conditionalFormatting sqref="M255:N255">
    <cfRule type="expression" dxfId="18" priority="18" stopIfTrue="1">
      <formula>希望&lt;&gt;0</formula>
    </cfRule>
  </conditionalFormatting>
  <conditionalFormatting sqref="M256:N256">
    <cfRule type="expression" dxfId="17" priority="17" stopIfTrue="1">
      <formula>希望&lt;&gt;0</formula>
    </cfRule>
  </conditionalFormatting>
  <conditionalFormatting sqref="M257:N257">
    <cfRule type="expression" dxfId="16" priority="16" stopIfTrue="1">
      <formula>希望&lt;&gt;0</formula>
    </cfRule>
  </conditionalFormatting>
  <conditionalFormatting sqref="M258:N258">
    <cfRule type="expression" dxfId="15" priority="15" stopIfTrue="1">
      <formula>希望&lt;&gt;0</formula>
    </cfRule>
  </conditionalFormatting>
  <conditionalFormatting sqref="M259:N259">
    <cfRule type="expression" dxfId="14" priority="14" stopIfTrue="1">
      <formula>希望&lt;&gt;0</formula>
    </cfRule>
  </conditionalFormatting>
  <conditionalFormatting sqref="M260:N260">
    <cfRule type="expression" dxfId="13" priority="13" stopIfTrue="1">
      <formula>希望&lt;&gt;0</formula>
    </cfRule>
  </conditionalFormatting>
  <conditionalFormatting sqref="M261:N261">
    <cfRule type="expression" dxfId="12" priority="12" stopIfTrue="1">
      <formula>希望&lt;&gt;0</formula>
    </cfRule>
  </conditionalFormatting>
  <conditionalFormatting sqref="M262:N262">
    <cfRule type="expression" dxfId="11" priority="11" stopIfTrue="1">
      <formula>希望&lt;&gt;0</formula>
    </cfRule>
  </conditionalFormatting>
  <conditionalFormatting sqref="M263:N263">
    <cfRule type="expression" dxfId="10" priority="10" stopIfTrue="1">
      <formula>希望&lt;&gt;0</formula>
    </cfRule>
  </conditionalFormatting>
  <conditionalFormatting sqref="M264:N265">
    <cfRule type="expression" dxfId="9" priority="9" stopIfTrue="1">
      <formula>希望&lt;&gt;0</formula>
    </cfRule>
  </conditionalFormatting>
  <conditionalFormatting sqref="F266:L266">
    <cfRule type="expression" dxfId="8" priority="8" stopIfTrue="1">
      <formula>AND(F266="", M266="○")</formula>
    </cfRule>
  </conditionalFormatting>
  <conditionalFormatting sqref="M266:N266">
    <cfRule type="expression" dxfId="7" priority="7" stopIfTrue="1">
      <formula>希望&lt;&gt;0</formula>
    </cfRule>
  </conditionalFormatting>
  <conditionalFormatting sqref="S207:T209">
    <cfRule type="expression" dxfId="6" priority="6" stopIfTrue="1">
      <formula>AND(OR(M207="○",M208="○",M209="○"), S207&lt;&gt;"○")</formula>
    </cfRule>
  </conditionalFormatting>
  <conditionalFormatting sqref="S210:T210">
    <cfRule type="expression" dxfId="5" priority="5" stopIfTrue="1">
      <formula>AND(M210="○", S210&lt;&gt;"○")</formula>
    </cfRule>
  </conditionalFormatting>
  <conditionalFormatting sqref="S225:T245">
    <cfRule type="expression" dxfId="4" priority="4" stopIfTrue="1">
      <formula>AND(SUMPRODUCT((M225:M245&gt;="○")*(O225:O245="○"))&gt;0,S225&lt;&gt;"○")</formula>
    </cfRule>
  </conditionalFormatting>
  <conditionalFormatting sqref="S256:T262">
    <cfRule type="expression" dxfId="3" priority="3" stopIfTrue="1">
      <formula>AND(SUMPRODUCT((M256:M262&gt;="○")*(O256:U262="○"))&gt;0,S256&lt;&gt;"○")</formula>
    </cfRule>
  </conditionalFormatting>
  <conditionalFormatting sqref="S263:T263">
    <cfRule type="expression" dxfId="2" priority="2" stopIfTrue="1">
      <formula>AND(M263="○", S263&lt;&gt;"○")</formula>
    </cfRule>
  </conditionalFormatting>
  <conditionalFormatting sqref="I284:M284">
    <cfRule type="expression" dxfId="1" priority="1" stopIfTrue="1">
      <formula>TRIM($I284)=""</formula>
    </cfRule>
  </conditionalFormatting>
  <dataValidations count="271">
    <dataValidation type="whole" imeMode="halfAlpha" allowBlank="1" showInputMessage="1" showErrorMessage="1" error="7桁の数字を入力してください" sqref="I20:M20" xr:uid="{B3AAAE1F-B597-4555-8703-3B1FED8AFDED}">
      <formula1>0</formula1>
      <formula2>9999999</formula2>
    </dataValidation>
    <dataValidation errorStyle="warning" imeMode="hiragana" allowBlank="1" showInputMessage="1" showErrorMessage="1" sqref="I22:Y22" xr:uid="{B8736C84-22BA-4F2F-9B85-0E2DA49C9A32}"/>
    <dataValidation errorStyle="warning" imeMode="fullKatakana" allowBlank="1" showInputMessage="1" showErrorMessage="1" sqref="I24:Y24" xr:uid="{2D1D450C-70FA-415F-B674-2B9E258044B2}"/>
    <dataValidation errorStyle="warning" imeMode="hiragana" allowBlank="1" showInputMessage="1" showErrorMessage="1" sqref="I26:Y26" xr:uid="{9956E0F7-18E1-4777-BD9C-3C55BF32AFB4}"/>
    <dataValidation errorStyle="warning" imeMode="hiragana" allowBlank="1" showInputMessage="1" showErrorMessage="1" sqref="I28:Y28" xr:uid="{3FCF8B43-1AEE-41E1-AEE5-8B344B39DE22}"/>
    <dataValidation errorStyle="warning" imeMode="fullKatakana" allowBlank="1" showInputMessage="1" showErrorMessage="1" sqref="I30:Y30" xr:uid="{12E3C164-DF21-4081-BB63-4ED2B074945E}"/>
    <dataValidation errorStyle="warning" imeMode="hiragana" allowBlank="1" showInputMessage="1" showErrorMessage="1" sqref="I32:Y32" xr:uid="{805D2621-F19D-4C86-AF71-BA738918E9D2}"/>
    <dataValidation errorStyle="warning" imeMode="halfAlpha" allowBlank="1" showInputMessage="1" showErrorMessage="1" sqref="I34:M34" xr:uid="{0ED9FE02-73A4-4362-8466-A8DEFBC51AC6}"/>
    <dataValidation errorStyle="warning" imeMode="halfAlpha" allowBlank="1" showInputMessage="1" showErrorMessage="1" sqref="I36:M36" xr:uid="{284F12E1-2D75-43C6-83BE-4099F604E6CC}"/>
    <dataValidation errorStyle="warning" imeMode="halfAlpha" allowBlank="1" showInputMessage="1" showErrorMessage="1" sqref="I38:Y38" xr:uid="{F11BF678-543C-457E-BED9-CBFFFF65C4AD}"/>
    <dataValidation type="list" imeMode="halfAlpha" allowBlank="1" showInputMessage="1" showErrorMessage="1" error="リストから選択してください" sqref="I40:M40" xr:uid="{1ACD1B4A-2654-44A0-8BF2-1EE9FF2E9FD1}">
      <formula1>"一致する,一致しない"</formula1>
    </dataValidation>
    <dataValidation type="list" imeMode="halfAlpha" allowBlank="1" showInputMessage="1" showErrorMessage="1" error="リストから選択してください" sqref="I63:M63" xr:uid="{F9B945DA-BBF6-4BF4-A2D0-BB8C60BE3D18}">
      <formula1>"しない,する"</formula1>
    </dataValidation>
    <dataValidation type="whole" imeMode="halfAlpha" allowBlank="1" showInputMessage="1" showErrorMessage="1" error="7桁の数字を入力してください" sqref="I69:M69" xr:uid="{EC055D90-C739-41F8-ADB7-2C0FC367949C}">
      <formula1>0</formula1>
      <formula2>9999999</formula2>
    </dataValidation>
    <dataValidation errorStyle="warning" imeMode="hiragana" allowBlank="1" showInputMessage="1" showErrorMessage="1" sqref="I71:Y71" xr:uid="{4D6E80AA-6242-4904-9DF9-52AE8A61469F}"/>
    <dataValidation errorStyle="warning" imeMode="fullKatakana" allowBlank="1" showInputMessage="1" showErrorMessage="1" sqref="I73:Y73" xr:uid="{8501A051-E3EE-4BF5-8187-F2E1BE4E76E0}"/>
    <dataValidation errorStyle="warning" imeMode="hiragana" allowBlank="1" showInputMessage="1" showErrorMessage="1" sqref="I75:Y75" xr:uid="{4F0D1BD1-2D38-4395-B9AD-6CE066E6959B}"/>
    <dataValidation errorStyle="warning" imeMode="hiragana" allowBlank="1" showInputMessage="1" showErrorMessage="1" sqref="I77:Y77" xr:uid="{C9AD908C-BE24-48B1-826A-C0FF56EA7F8F}"/>
    <dataValidation errorStyle="warning" imeMode="fullKatakana" allowBlank="1" showInputMessage="1" showErrorMessage="1" sqref="I79:Y79" xr:uid="{27BADACB-ECCC-46B5-B2F9-55C3E7052CF0}"/>
    <dataValidation errorStyle="warning" imeMode="hiragana" allowBlank="1" showInputMessage="1" showErrorMessage="1" sqref="I81:Y81" xr:uid="{CE8E0B31-DDA9-4A1E-9AE2-55F87CA9348C}"/>
    <dataValidation errorStyle="warning" imeMode="halfAlpha" allowBlank="1" showInputMessage="1" showErrorMessage="1" sqref="I83:M83" xr:uid="{450F4B9D-EAF7-417C-B07F-AC0A3F21E316}"/>
    <dataValidation errorStyle="warning" imeMode="halfAlpha" allowBlank="1" showInputMessage="1" showErrorMessage="1" sqref="I85:M85" xr:uid="{63D832EF-8ABA-4AC8-9B19-CE1717BB7292}"/>
    <dataValidation errorStyle="warning" imeMode="halfAlpha" allowBlank="1" showInputMessage="1" showErrorMessage="1" sqref="I87:Y87" xr:uid="{7ED83B4D-6F9F-486F-A1CB-21CE70A69AF5}"/>
    <dataValidation errorStyle="warning" imeMode="hiragana" allowBlank="1" showInputMessage="1" showErrorMessage="1" sqref="I112:Y112" xr:uid="{E1971832-0BE3-4E96-9929-CA8788C2A687}"/>
    <dataValidation errorStyle="warning" imeMode="fullKatakana" allowBlank="1" showInputMessage="1" showErrorMessage="1" sqref="I114:Y114" xr:uid="{E82B5F78-1AF4-4895-9244-8EDB21E614B3}"/>
    <dataValidation errorStyle="warning" imeMode="hiragana" allowBlank="1" showInputMessage="1" showErrorMessage="1" sqref="I116:Y116" xr:uid="{21F9CA1B-F9EB-44B5-9D47-0472E5FCA16D}"/>
    <dataValidation errorStyle="warning" imeMode="halfAlpha" allowBlank="1" showInputMessage="1" showErrorMessage="1" sqref="I118:M118" xr:uid="{E5C3175E-B8DC-4A12-8083-F285777CAC5C}"/>
    <dataValidation errorStyle="warning" imeMode="halfAlpha" allowBlank="1" showInputMessage="1" showErrorMessage="1" sqref="I120:M120" xr:uid="{434C78CC-7791-439F-9287-6FCAFD22FD79}"/>
    <dataValidation errorStyle="warning" imeMode="halfAlpha" allowBlank="1" showInputMessage="1" showErrorMessage="1" sqref="I122:Y122" xr:uid="{CD40FAE1-9744-416A-874B-ED33AB40EAA8}"/>
    <dataValidation type="list" imeMode="halfAlpha" allowBlank="1" showInputMessage="1" showErrorMessage="1" error="リストから選択してください" sqref="I149:M149" xr:uid="{17B7AEB2-BAC6-46D0-8ECE-1886D5D2C306}">
      <formula1>"しない,する"</formula1>
    </dataValidation>
    <dataValidation type="whole" imeMode="halfAlpha" allowBlank="1" showInputMessage="1" showErrorMessage="1" error="7桁の数字を入力してください" sqref="I151:M151" xr:uid="{4A15AD7E-E2E1-40F3-BBFC-E4D1B09F9B8C}">
      <formula1>0</formula1>
      <formula2>9999999</formula2>
    </dataValidation>
    <dataValidation errorStyle="warning" imeMode="hiragana" allowBlank="1" showInputMessage="1" showErrorMessage="1" sqref="I153:Y153" xr:uid="{B5A4E586-E3AA-449C-9939-6D1236855974}"/>
    <dataValidation errorStyle="warning" imeMode="fullKatakana" allowBlank="1" showInputMessage="1" showErrorMessage="1" sqref="I155:Y155" xr:uid="{0E35B565-7925-4054-8A5E-0B0F37769EA5}"/>
    <dataValidation errorStyle="warning" imeMode="hiragana" allowBlank="1" showInputMessage="1" showErrorMessage="1" sqref="I157:Y157" xr:uid="{B44469E8-F462-4B2D-B26D-DADB65075853}"/>
    <dataValidation errorStyle="warning" imeMode="halfAlpha" allowBlank="1" showInputMessage="1" showErrorMessage="1" sqref="I159:M159" xr:uid="{A0582900-78E9-4246-BB44-D8CE8A2217BF}"/>
    <dataValidation errorStyle="warning" imeMode="halfAlpha" allowBlank="1" showInputMessage="1" showErrorMessage="1" sqref="I161:M161" xr:uid="{1F15D41B-2D5D-4217-8B2B-1A0B4688214F}"/>
    <dataValidation type="whole" imeMode="halfAlpha" allowBlank="1" showInputMessage="1" showErrorMessage="1" error="有効な数字を入力してください。10兆円以上になる場合は、9,999,999,999と入力してください" sqref="I168:M168" xr:uid="{E9F8B36D-A0F8-4C98-8D87-89A1BDDC9D16}">
      <formula1>-9999999999</formula1>
      <formula2>9999999999</formula2>
    </dataValidation>
    <dataValidation errorStyle="warning" imeMode="hiragana" allowBlank="1" showInputMessage="1" showErrorMessage="1" sqref="I170:M170" xr:uid="{EB56D70A-1127-4CEC-B7AF-4BB62DA541D8}"/>
    <dataValidation type="whole" imeMode="halfAlpha" allowBlank="1" showInputMessage="1" showErrorMessage="1" error="有効な数字を入力してください" sqref="I172:M172" xr:uid="{7F697C69-F74C-41D7-817E-0DDD6EC68B67}">
      <formula1>0</formula1>
      <formula2>9999999999</formula2>
    </dataValidation>
    <dataValidation type="whole" imeMode="halfAlpha" allowBlank="1" showInputMessage="1" showErrorMessage="1" error="有効な数字を入力してください" sqref="I175:M175" xr:uid="{5B766046-7E77-47A2-8E8C-D4148304DFEE}">
      <formula1>0</formula1>
      <formula2>9999999999</formula2>
    </dataValidation>
    <dataValidation type="whole" imeMode="halfAlpha" allowBlank="1" showInputMessage="1" showErrorMessage="1" error="有効な数字を入力してください" sqref="I176:M176" xr:uid="{E31BE797-543B-4775-9926-00669AC31456}">
      <formula1>0</formula1>
      <formula2>9999999999</formula2>
    </dataValidation>
    <dataValidation type="whole" imeMode="halfAlpha" allowBlank="1" showInputMessage="1" showErrorMessage="1" error="有効な数字を入力してください" sqref="I177:M177" xr:uid="{D56C03B2-FCDB-482F-8444-B8D8E61D94F4}">
      <formula1>0</formula1>
      <formula2>9999999999</formula2>
    </dataValidation>
    <dataValidation type="whole" imeMode="halfAlpha" allowBlank="1" showInputMessage="1" showErrorMessage="1" error="有効な数字を入力してください" sqref="I179:M179" xr:uid="{1EBE4362-A22B-437F-91EF-E1D0C22BE716}">
      <formula1>0</formula1>
      <formula2>9999999999</formula2>
    </dataValidation>
    <dataValidation type="date" imeMode="halfAlpha" allowBlank="1" showInputMessage="1" showErrorMessage="1" error="有効な日付を入力してください" sqref="I186:M186" xr:uid="{2826B4A9-A490-4219-B90F-2C36AC286359}">
      <formula1>92</formula1>
      <formula2>73415</formula2>
    </dataValidation>
    <dataValidation type="date" imeMode="halfAlpha" allowBlank="1" showInputMessage="1" showErrorMessage="1" error="有効な日付を入力してください" sqref="O186:P186" xr:uid="{DEB283EA-056C-4AF7-AC46-71B6F3C153DA}">
      <formula1>92</formula1>
      <formula2>73415</formula2>
    </dataValidation>
    <dataValidation type="date" imeMode="halfAlpha" allowBlank="1" showInputMessage="1" showErrorMessage="1" error="有効な日付を入力してください" sqref="I188:M188" xr:uid="{5B082B77-EC87-41C3-9A87-23C64C041B98}">
      <formula1>92</formula1>
      <formula2>73415</formula2>
    </dataValidation>
    <dataValidation type="date" imeMode="halfAlpha" allowBlank="1" showInputMessage="1" showErrorMessage="1" error="有効な日付を入力してください" sqref="O188:P188" xr:uid="{9CE56314-4A64-4D83-A90E-BBFD08DA4802}">
      <formula1>92</formula1>
      <formula2>73415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92:O192" xr:uid="{61A459B9-C6D8-49F0-A016-02DFDF8FA16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2:T192" xr:uid="{71A06BAF-D478-44D7-BBC2-FADF2C27001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2:Y192" xr:uid="{8CA4E469-3DFB-465B-8F0E-972F21E735E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93:O193" xr:uid="{4A002B0B-3A64-441B-9A9D-0E226F68A8C2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3:T193" xr:uid="{FA32FBA8-4303-4166-AF49-441368EE5D7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3:Y193" xr:uid="{C9AEE5E9-6976-41C1-BC8A-8BF4EE0D7FC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94:O194" xr:uid="{F4BA5C71-E3D1-47A1-AD51-4D88536DB8F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4:T194" xr:uid="{B98AC26B-8A45-4BFE-B5F3-DA52E11699D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4:Y194" xr:uid="{72C86793-A0A9-4265-84FC-8A5F3166FB4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95:O195" xr:uid="{BBEA9BCC-37E1-45DD-926D-80E6E11345D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5:T195" xr:uid="{C448A500-48FA-47B3-83ED-FED4F80FEC2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5:Y195" xr:uid="{A845603A-509A-4510-9422-84C7F32B5AD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L196:O196" xr:uid="{C4EADF91-54AD-4E0D-AB8B-03C4FFD2D58F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6:T196" xr:uid="{C4357F5D-767A-4A10-BD0D-CB9147E74E5D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6:Y196" xr:uid="{ED36CCF1-124F-4F60-A98D-02DBFC724A9F}">
      <formula1>-9999999999</formula1>
      <formula2>9999999999</formula2>
    </dataValidation>
    <dataValidation errorStyle="warning" imeMode="hiragana" allowBlank="1" showInputMessage="1" showErrorMessage="1" sqref="E197:K197" xr:uid="{8869A33E-7F11-40C8-8B3B-6867608EE8B9}"/>
    <dataValidation type="whole" imeMode="halfAlpha" allowBlank="1" showInputMessage="1" showErrorMessage="1" error="有効な数字を入力してください。10兆円以上になる場合は、9,999,999,999と入力してください" sqref="L197:O197" xr:uid="{50495650-F08B-42BE-8E08-BB347C0A049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P197:T197" xr:uid="{4BB1FDAB-3EB0-4D4F-8F55-41B42D9BA485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U197:Y197" xr:uid="{C1BE75C6-0240-45AD-8918-54C6CC049781}">
      <formula1>-9999999999</formula1>
      <formula2>9999999999</formula2>
    </dataValidation>
    <dataValidation type="list" imeMode="halfAlpha" allowBlank="1" showInputMessage="1" showErrorMessage="1" error="リストから選択してください" sqref="M207:N207" xr:uid="{67661106-D9E7-4E5D-88A5-065490D55F07}">
      <formula1>"○,　"</formula1>
    </dataValidation>
    <dataValidation type="list" imeMode="halfAlpha" allowBlank="1" showInputMessage="1" showErrorMessage="1" error="リストから選択してください" sqref="U207" xr:uid="{1CAC28E4-32E9-4B8B-9B8B-0B6E13AE70F3}">
      <formula1>"○,　"</formula1>
    </dataValidation>
    <dataValidation type="list" imeMode="halfAlpha" allowBlank="1" showInputMessage="1" showErrorMessage="1" error="リストから選択してください" sqref="M208:N208" xr:uid="{D2DF11A5-73E1-48F4-BE84-D77FFEBC78D6}">
      <formula1>"○,　"</formula1>
    </dataValidation>
    <dataValidation type="list" imeMode="halfAlpha" allowBlank="1" showInputMessage="1" showErrorMessage="1" error="リストから選択してください" sqref="U208" xr:uid="{B9D69A18-4F75-406B-8982-82ECF755636B}">
      <formula1>"○,　"</formula1>
    </dataValidation>
    <dataValidation type="list" imeMode="halfAlpha" allowBlank="1" showInputMessage="1" showErrorMessage="1" error="リストから選択してください" sqref="M209:N209" xr:uid="{67C442AB-7A54-48B5-9F1D-6E1C1B0E0B55}">
      <formula1>"○,　"</formula1>
    </dataValidation>
    <dataValidation type="list" imeMode="halfAlpha" allowBlank="1" showInputMessage="1" showErrorMessage="1" error="リストから選択してください" sqref="U209" xr:uid="{09A91648-E10B-4AAF-A06D-B7B17374521A}">
      <formula1>"○,　"</formula1>
    </dataValidation>
    <dataValidation type="list" imeMode="halfAlpha" allowBlank="1" showInputMessage="1" showErrorMessage="1" error="リストから選択してください" sqref="M210:N210" xr:uid="{D7465A5E-9FE5-4B70-AAD8-1FB2006BDC0F}">
      <formula1>"○,　"</formula1>
    </dataValidation>
    <dataValidation type="list" imeMode="halfAlpha" allowBlank="1" showInputMessage="1" showErrorMessage="1" error="リストから選択してください" sqref="U210" xr:uid="{9F720339-34E7-4D87-BB5E-6C8A6925EDF6}">
      <formula1>"○,　"</formula1>
    </dataValidation>
    <dataValidation type="list" imeMode="halfAlpha" allowBlank="1" showInputMessage="1" showErrorMessage="1" error="リストから選択してください" sqref="M211:N211" xr:uid="{0FF6F2C4-1510-46FC-B1C7-D78310E250D0}">
      <formula1>"○,　"</formula1>
    </dataValidation>
    <dataValidation type="list" imeMode="halfAlpha" allowBlank="1" showInputMessage="1" showErrorMessage="1" error="リストから選択してください" sqref="U211" xr:uid="{E4382D16-927A-415B-A932-A3EE137B8D16}">
      <formula1>"○,　"</formula1>
    </dataValidation>
    <dataValidation type="list" imeMode="halfAlpha" allowBlank="1" showInputMessage="1" showErrorMessage="1" error="リストから選択してください" sqref="M212:N212" xr:uid="{90842CE4-F4C3-4EAB-B2DB-73CBAA7029A4}">
      <formula1>"○,　"</formula1>
    </dataValidation>
    <dataValidation type="list" imeMode="halfAlpha" allowBlank="1" showInputMessage="1" showErrorMessage="1" error="リストから選択してください" sqref="U212" xr:uid="{4AF4089E-314D-40F3-B482-A14156D92AC4}">
      <formula1>"○,　"</formula1>
    </dataValidation>
    <dataValidation type="list" imeMode="halfAlpha" allowBlank="1" showInputMessage="1" showErrorMessage="1" error="リストから選択してください" sqref="M213:N213" xr:uid="{E0BFDCD4-2FF1-4103-B36C-071A6630EE0C}">
      <formula1>"○,　"</formula1>
    </dataValidation>
    <dataValidation type="list" imeMode="halfAlpha" allowBlank="1" showInputMessage="1" showErrorMessage="1" error="リストから選択してください" sqref="U213" xr:uid="{044F38F2-F80F-4B5F-AB01-6E90036AD0DA}">
      <formula1>"○,　"</formula1>
    </dataValidation>
    <dataValidation type="list" imeMode="halfAlpha" allowBlank="1" showInputMessage="1" showErrorMessage="1" error="リストから選択してください" sqref="M214:N214" xr:uid="{04C72530-DEC0-4CA0-BC5A-B4D2049D0EEE}">
      <formula1>"○,　"</formula1>
    </dataValidation>
    <dataValidation type="list" imeMode="halfAlpha" allowBlank="1" showInputMessage="1" showErrorMessage="1" error="リストから選択してください" sqref="U214" xr:uid="{FA8F618F-33A8-4BDB-AE6B-DA5A647658B9}">
      <formula1>"○,　"</formula1>
    </dataValidation>
    <dataValidation type="list" imeMode="halfAlpha" allowBlank="1" showInputMessage="1" showErrorMessage="1" error="リストから選択してください" sqref="M215:N215" xr:uid="{CE69A53E-24A4-4DBD-98AC-DBBF4B1B329F}">
      <formula1>"○,　"</formula1>
    </dataValidation>
    <dataValidation type="list" imeMode="halfAlpha" allowBlank="1" showInputMessage="1" showErrorMessage="1" error="リストから選択してください" sqref="U215" xr:uid="{C9ED2C27-F3FA-439D-83F0-39DEF128C786}">
      <formula1>"○,　"</formula1>
    </dataValidation>
    <dataValidation type="list" imeMode="halfAlpha" allowBlank="1" showInputMessage="1" showErrorMessage="1" error="リストから選択してください" sqref="M216:N216" xr:uid="{E90DE2E4-EB80-4C4C-905A-8D9CB2619384}">
      <formula1>"○,　"</formula1>
    </dataValidation>
    <dataValidation type="list" imeMode="halfAlpha" allowBlank="1" showInputMessage="1" showErrorMessage="1" error="リストから選択してください" sqref="U216" xr:uid="{82D41DB5-C469-4630-B3D0-9058114B1D8D}">
      <formula1>"○,　"</formula1>
    </dataValidation>
    <dataValidation type="list" imeMode="halfAlpha" allowBlank="1" showInputMessage="1" showErrorMessage="1" error="リストから選択してください" sqref="M217:N217" xr:uid="{426CC94F-98B8-4C40-BF3C-86B617E567AA}">
      <formula1>"○,　"</formula1>
    </dataValidation>
    <dataValidation type="list" imeMode="halfAlpha" allowBlank="1" showInputMessage="1" showErrorMessage="1" error="リストから選択してください" sqref="U217" xr:uid="{8EDD9308-AFC5-42B7-9829-1E39DC372F2B}">
      <formula1>"○,　"</formula1>
    </dataValidation>
    <dataValidation type="list" imeMode="halfAlpha" allowBlank="1" showInputMessage="1" showErrorMessage="1" error="リストから選択してください" sqref="M218:N218" xr:uid="{FB6F898E-39FB-4F35-A8BB-AD9A2132C160}">
      <formula1>"○,　"</formula1>
    </dataValidation>
    <dataValidation type="list" imeMode="halfAlpha" allowBlank="1" showInputMessage="1" showErrorMessage="1" error="リストから選択してください" sqref="U218" xr:uid="{DCA074EE-E7B5-4C8D-A190-0ADF15EB9267}">
      <formula1>"○,　"</formula1>
    </dataValidation>
    <dataValidation type="list" imeMode="halfAlpha" allowBlank="1" showInputMessage="1" showErrorMessage="1" error="リストから選択してください" sqref="M219:N219" xr:uid="{4F488E67-A8E4-414E-BF70-BAB13BF1AD7B}">
      <formula1>"○,　"</formula1>
    </dataValidation>
    <dataValidation type="list" imeMode="halfAlpha" allowBlank="1" showInputMessage="1" showErrorMessage="1" error="リストから選択してください" sqref="U219" xr:uid="{966D88D3-BC31-425D-8EE8-3AEA5FC7F7D6}">
      <formula1>"○,　"</formula1>
    </dataValidation>
    <dataValidation type="list" imeMode="halfAlpha" allowBlank="1" showInputMessage="1" showErrorMessage="1" error="リストから選択してください" sqref="M220:N220" xr:uid="{8CF3E571-24CA-4394-A35D-11BCBAC7F616}">
      <formula1>"○,　"</formula1>
    </dataValidation>
    <dataValidation type="list" imeMode="halfAlpha" allowBlank="1" showInputMessage="1" showErrorMessage="1" error="リストから選択してください" sqref="U220" xr:uid="{FB2D3112-A6A4-479A-94A8-457D334CEA98}">
      <formula1>"○,　"</formula1>
    </dataValidation>
    <dataValidation type="list" imeMode="halfAlpha" allowBlank="1" showInputMessage="1" showErrorMessage="1" error="リストから選択してください" sqref="M221:N221" xr:uid="{3D069385-313E-4141-AFE6-152E7B028FCE}">
      <formula1>"○,　"</formula1>
    </dataValidation>
    <dataValidation type="list" imeMode="halfAlpha" allowBlank="1" showInputMessage="1" showErrorMessage="1" error="リストから選択してください" sqref="U221" xr:uid="{45DE3AFB-4637-4FD4-A251-1D18EF66CD92}">
      <formula1>"○,　"</formula1>
    </dataValidation>
    <dataValidation type="list" imeMode="halfAlpha" allowBlank="1" showInputMessage="1" showErrorMessage="1" error="リストから選択してください" sqref="M222:N222" xr:uid="{3E3BA718-2685-40A6-8E7B-28A89C146DE8}">
      <formula1>"○,　"</formula1>
    </dataValidation>
    <dataValidation type="list" imeMode="halfAlpha" allowBlank="1" showInputMessage="1" showErrorMessage="1" error="リストから選択してください" sqref="U222" xr:uid="{0BF9D155-DC13-463F-BB5C-8EB99910A07C}">
      <formula1>"○,　"</formula1>
    </dataValidation>
    <dataValidation type="list" imeMode="halfAlpha" allowBlank="1" showInputMessage="1" showErrorMessage="1" error="リストから選択してください" sqref="M223:N223" xr:uid="{83C4BE9F-0988-45AC-AE28-7DB6D5024030}">
      <formula1>"○,　"</formula1>
    </dataValidation>
    <dataValidation type="list" imeMode="halfAlpha" allowBlank="1" showInputMessage="1" showErrorMessage="1" error="リストから選択してください" sqref="U223" xr:uid="{DC8AC6DE-16D9-45AA-97EB-D6CA0A72FDC3}">
      <formula1>"○,　"</formula1>
    </dataValidation>
    <dataValidation type="list" imeMode="halfAlpha" allowBlank="1" showInputMessage="1" showErrorMessage="1" error="リストから選択してください" sqref="M224:N224" xr:uid="{C5B77947-5671-4FE6-9E77-50E820C103CE}">
      <formula1>"○,　"</formula1>
    </dataValidation>
    <dataValidation type="list" imeMode="halfAlpha" allowBlank="1" showInputMessage="1" showErrorMessage="1" error="リストから選択してください" sqref="U224" xr:uid="{786C3A86-5CF8-4E23-924F-477955D94AE6}">
      <formula1>"○,　"</formula1>
    </dataValidation>
    <dataValidation type="list" imeMode="halfAlpha" allowBlank="1" showInputMessage="1" showErrorMessage="1" error="リストから選択してください" sqref="M225:N225" xr:uid="{EB27EBB5-D6A5-4FEB-837B-851DFD155BD4}">
      <formula1>"○,　"</formula1>
    </dataValidation>
    <dataValidation type="list" imeMode="halfAlpha" allowBlank="1" showInputMessage="1" showErrorMessage="1" error="リストから選択してください" sqref="O225" xr:uid="{7B8B321F-28D9-4C2C-85BA-58E51205140D}">
      <formula1>"○,　"</formula1>
    </dataValidation>
    <dataValidation type="list" imeMode="halfAlpha" allowBlank="1" showInputMessage="1" showErrorMessage="1" error="リストから選択してください" sqref="U225" xr:uid="{CE61A2DC-583B-44E2-B02F-D510B274B386}">
      <formula1>"○,　"</formula1>
    </dataValidation>
    <dataValidation type="list" imeMode="halfAlpha" allowBlank="1" showInputMessage="1" showErrorMessage="1" error="リストから選択してください" sqref="M226:N226" xr:uid="{B64E2263-8B00-48D5-9FD7-D3B37B75B07B}">
      <formula1>"○,　"</formula1>
    </dataValidation>
    <dataValidation type="list" imeMode="halfAlpha" allowBlank="1" showInputMessage="1" showErrorMessage="1" error="リストから選択してください" sqref="O226" xr:uid="{13D072FC-821C-4756-AD26-19205678B54B}">
      <formula1>"○,　"</formula1>
    </dataValidation>
    <dataValidation type="list" imeMode="halfAlpha" allowBlank="1" showInputMessage="1" showErrorMessage="1" error="リストから選択してください" sqref="U226" xr:uid="{DB0062F4-A115-4342-9120-13C481395861}">
      <formula1>"○,　"</formula1>
    </dataValidation>
    <dataValidation type="list" imeMode="halfAlpha" allowBlank="1" showInputMessage="1" showErrorMessage="1" error="リストから選択してください" sqref="M227:N227" xr:uid="{6F5D9F73-A766-4BA9-8512-A7FFAF2E60B1}">
      <formula1>"○,　"</formula1>
    </dataValidation>
    <dataValidation type="list" imeMode="halfAlpha" allowBlank="1" showInputMessage="1" showErrorMessage="1" error="リストから選択してください" sqref="O227" xr:uid="{F0C97501-27EB-461B-8CDD-9630F16E92D9}">
      <formula1>"○,　"</formula1>
    </dataValidation>
    <dataValidation type="list" imeMode="halfAlpha" allowBlank="1" showInputMessage="1" showErrorMessage="1" error="リストから選択してください" sqref="U227" xr:uid="{D0C87FA6-CA39-4388-B088-C3553B3E3AD6}">
      <formula1>"○,　"</formula1>
    </dataValidation>
    <dataValidation type="list" imeMode="halfAlpha" allowBlank="1" showInputMessage="1" showErrorMessage="1" error="リストから選択してください" sqref="M228:N228" xr:uid="{5DD02187-5034-4FF4-BAAB-FDE73ADFB1C9}">
      <formula1>"○,　"</formula1>
    </dataValidation>
    <dataValidation type="list" imeMode="halfAlpha" allowBlank="1" showInputMessage="1" showErrorMessage="1" error="リストから選択してください" sqref="O228" xr:uid="{AA50AA20-A20F-4982-82D2-C6685201D9DB}">
      <formula1>"○,　"</formula1>
    </dataValidation>
    <dataValidation type="list" imeMode="halfAlpha" allowBlank="1" showInputMessage="1" showErrorMessage="1" error="リストから選択してください" sqref="U228" xr:uid="{AE5B247E-F045-4BF2-8CA4-62AAC8837D29}">
      <formula1>"○,　"</formula1>
    </dataValidation>
    <dataValidation type="list" imeMode="halfAlpha" allowBlank="1" showInputMessage="1" showErrorMessage="1" error="リストから選択してください" sqref="M229:N229" xr:uid="{AE652AA9-51B8-47AA-88A7-C471A83886E4}">
      <formula1>"○,　"</formula1>
    </dataValidation>
    <dataValidation type="list" imeMode="halfAlpha" allowBlank="1" showInputMessage="1" showErrorMessage="1" error="リストから選択してください" sqref="O229" xr:uid="{3B91D4F3-F77C-4DAD-975C-D1A5D9C78267}">
      <formula1>"○,　"</formula1>
    </dataValidation>
    <dataValidation type="list" imeMode="halfAlpha" allowBlank="1" showInputMessage="1" showErrorMessage="1" error="リストから選択してください" sqref="U229" xr:uid="{598E019D-8042-4D9E-9A1D-978E19C44FF9}">
      <formula1>"○,　"</formula1>
    </dataValidation>
    <dataValidation type="list" imeMode="halfAlpha" allowBlank="1" showInputMessage="1" showErrorMessage="1" error="リストから選択してください" sqref="M230:N230" xr:uid="{9B968E9A-17A0-4F60-B5A9-ECE98F65EF7F}">
      <formula1>"○,　"</formula1>
    </dataValidation>
    <dataValidation type="list" imeMode="halfAlpha" allowBlank="1" showInputMessage="1" showErrorMessage="1" error="リストから選択してください" sqref="O230" xr:uid="{A189EC60-64AA-4B35-A848-ECEF6BDC4E1F}">
      <formula1>"○,　"</formula1>
    </dataValidation>
    <dataValidation type="list" imeMode="halfAlpha" allowBlank="1" showInputMessage="1" showErrorMessage="1" error="リストから選択してください" sqref="U230" xr:uid="{DFD61855-20E9-4726-BA11-277EB9644BD3}">
      <formula1>"○,　"</formula1>
    </dataValidation>
    <dataValidation type="list" imeMode="halfAlpha" allowBlank="1" showInputMessage="1" showErrorMessage="1" error="リストから選択してください" sqref="M231:N231" xr:uid="{A3A2E5E7-0A7C-4EC3-AA84-4C07920EEC90}">
      <formula1>"○,　"</formula1>
    </dataValidation>
    <dataValidation type="list" imeMode="halfAlpha" allowBlank="1" showInputMessage="1" showErrorMessage="1" error="リストから選択してください" sqref="O231" xr:uid="{D7C3AAD6-BF26-4A2C-91EF-FEF177462F28}">
      <formula1>"○,　"</formula1>
    </dataValidation>
    <dataValidation type="list" imeMode="halfAlpha" allowBlank="1" showInputMessage="1" showErrorMessage="1" error="リストから選択してください" sqref="U231" xr:uid="{4C63A841-467D-4C9F-8CED-DA5BB9204BD3}">
      <formula1>"○,　"</formula1>
    </dataValidation>
    <dataValidation type="list" imeMode="halfAlpha" allowBlank="1" showInputMessage="1" showErrorMessage="1" error="リストから選択してください" sqref="M232:N232" xr:uid="{60753C7A-E4CC-4E7B-9381-237B472CD52B}">
      <formula1>"○,　"</formula1>
    </dataValidation>
    <dataValidation type="list" imeMode="halfAlpha" allowBlank="1" showInputMessage="1" showErrorMessage="1" error="リストから選択してください" sqref="O232" xr:uid="{D1E92A08-33A2-4999-A79D-DB59E5144156}">
      <formula1>"○,　"</formula1>
    </dataValidation>
    <dataValidation type="list" imeMode="halfAlpha" allowBlank="1" showInputMessage="1" showErrorMessage="1" error="リストから選択してください" sqref="U232" xr:uid="{85D970C2-D43E-43D4-8012-FAF3E6D9A2D8}">
      <formula1>"○,　"</formula1>
    </dataValidation>
    <dataValidation type="list" imeMode="halfAlpha" allowBlank="1" showInputMessage="1" showErrorMessage="1" error="リストから選択してください" sqref="M233:N233" xr:uid="{3E06A67E-60A7-42E4-99BC-56A71846F403}">
      <formula1>"○,　"</formula1>
    </dataValidation>
    <dataValidation type="list" imeMode="halfAlpha" allowBlank="1" showInputMessage="1" showErrorMessage="1" error="リストから選択してください" sqref="O233" xr:uid="{08873013-8658-4DF6-8B28-0B74E269ED82}">
      <formula1>"○,　"</formula1>
    </dataValidation>
    <dataValidation type="list" imeMode="halfAlpha" allowBlank="1" showInputMessage="1" showErrorMessage="1" error="リストから選択してください" sqref="U233" xr:uid="{7AAC8DBF-4034-4A01-972B-DD1B73E00B2A}">
      <formula1>"○,　"</formula1>
    </dataValidation>
    <dataValidation type="list" imeMode="halfAlpha" allowBlank="1" showInputMessage="1" showErrorMessage="1" error="リストから選択してください" sqref="M234:N234" xr:uid="{FB8889DE-009C-4B21-979E-92D1DCF1E9EC}">
      <formula1>"○,　"</formula1>
    </dataValidation>
    <dataValidation type="list" imeMode="halfAlpha" allowBlank="1" showInputMessage="1" showErrorMessage="1" error="リストから選択してください" sqref="O234" xr:uid="{1B0245CF-8715-4B37-AFA4-A7D147E95961}">
      <formula1>"○,　"</formula1>
    </dataValidation>
    <dataValidation type="list" imeMode="halfAlpha" allowBlank="1" showInputMessage="1" showErrorMessage="1" error="リストから選択してください" sqref="U234" xr:uid="{2C01387F-24B5-423D-94E2-B00899CD374F}">
      <formula1>"○,　"</formula1>
    </dataValidation>
    <dataValidation type="list" imeMode="halfAlpha" allowBlank="1" showInputMessage="1" showErrorMessage="1" error="リストから選択してください" sqref="M235:N235" xr:uid="{A5956C54-0E80-448F-9094-62CE60061E4D}">
      <formula1>"○,　"</formula1>
    </dataValidation>
    <dataValidation type="list" imeMode="halfAlpha" allowBlank="1" showInputMessage="1" showErrorMessage="1" error="リストから選択してください" sqref="O235" xr:uid="{E4096107-CD06-44CC-AA1C-291DDE48097B}">
      <formula1>"○,　"</formula1>
    </dataValidation>
    <dataValidation type="list" imeMode="halfAlpha" allowBlank="1" showInputMessage="1" showErrorMessage="1" error="リストから選択してください" sqref="U235" xr:uid="{39A04BFD-659C-43C3-92F0-D08AF0430545}">
      <formula1>"○,　"</formula1>
    </dataValidation>
    <dataValidation type="list" imeMode="halfAlpha" allowBlank="1" showInputMessage="1" showErrorMessage="1" error="リストから選択してください" sqref="M236:N236" xr:uid="{ACBE83C0-0A91-49BB-9EF8-F6AFE0BA872E}">
      <formula1>"○,　"</formula1>
    </dataValidation>
    <dataValidation type="list" imeMode="halfAlpha" allowBlank="1" showInputMessage="1" showErrorMessage="1" error="リストから選択してください" sqref="O236" xr:uid="{525115D0-4CDB-41C6-A15E-327C430385F5}">
      <formula1>"○,　"</formula1>
    </dataValidation>
    <dataValidation type="list" imeMode="halfAlpha" allowBlank="1" showInputMessage="1" showErrorMessage="1" error="リストから選択してください" sqref="U236" xr:uid="{2BB162B5-0933-44E3-AC4F-102AC98E2DCA}">
      <formula1>"○,　"</formula1>
    </dataValidation>
    <dataValidation type="list" imeMode="halfAlpha" allowBlank="1" showInputMessage="1" showErrorMessage="1" error="リストから選択してください" sqref="M237:N237" xr:uid="{99D4BB35-6FF1-4BD5-91BB-9CC64D68E85D}">
      <formula1>"○,　"</formula1>
    </dataValidation>
    <dataValidation type="list" imeMode="halfAlpha" allowBlank="1" showInputMessage="1" showErrorMessage="1" error="リストから選択してください" sqref="O237" xr:uid="{4EA9E9E2-4EEA-46A3-A1EC-84E22BEDFD1C}">
      <formula1>"○,　"</formula1>
    </dataValidation>
    <dataValidation type="list" imeMode="halfAlpha" allowBlank="1" showInputMessage="1" showErrorMessage="1" error="リストから選択してください" sqref="U237" xr:uid="{26D8006C-D9AE-4667-9698-7443DE8A88E5}">
      <formula1>"○,　"</formula1>
    </dataValidation>
    <dataValidation type="list" imeMode="halfAlpha" allowBlank="1" showInputMessage="1" showErrorMessage="1" error="リストから選択してください" sqref="M238:N238" xr:uid="{3B7FA6B7-F7C8-4565-9C96-12F74DC6B2CF}">
      <formula1>"○,　"</formula1>
    </dataValidation>
    <dataValidation type="list" imeMode="halfAlpha" allowBlank="1" showInputMessage="1" showErrorMessage="1" error="リストから選択してください" sqref="O238" xr:uid="{1DBC51A4-2343-4F69-920E-B32E2D4CF7FF}">
      <formula1>"○,　"</formula1>
    </dataValidation>
    <dataValidation type="list" imeMode="halfAlpha" allowBlank="1" showInputMessage="1" showErrorMessage="1" error="リストから選択してください" sqref="U238" xr:uid="{BFE7A340-ECD3-4514-9C73-2F2DC5BC6679}">
      <formula1>"○,　"</formula1>
    </dataValidation>
    <dataValidation type="list" imeMode="halfAlpha" allowBlank="1" showInputMessage="1" showErrorMessage="1" error="リストから選択してください" sqref="M239:N239" xr:uid="{4B941E9A-F000-4C1D-8CAC-4FEBCA61C439}">
      <formula1>"○,　"</formula1>
    </dataValidation>
    <dataValidation type="list" imeMode="halfAlpha" allowBlank="1" showInputMessage="1" showErrorMessage="1" error="リストから選択してください" sqref="O239" xr:uid="{A7643FEB-A763-4B14-AD7B-E24AF4879633}">
      <formula1>"○,　"</formula1>
    </dataValidation>
    <dataValidation type="list" imeMode="halfAlpha" allowBlank="1" showInputMessage="1" showErrorMessage="1" error="リストから選択してください" sqref="U239" xr:uid="{32EE1530-8625-4561-9E4A-05BBD195C46A}">
      <formula1>"○,　"</formula1>
    </dataValidation>
    <dataValidation type="list" imeMode="halfAlpha" allowBlank="1" showInputMessage="1" showErrorMessage="1" error="リストから選択してください" sqref="M240:N240" xr:uid="{265AFBBE-C7AA-415B-9780-0AE2A1B1125E}">
      <formula1>"○,　"</formula1>
    </dataValidation>
    <dataValidation type="list" imeMode="halfAlpha" allowBlank="1" showInputMessage="1" showErrorMessage="1" error="リストから選択してください" sqref="O240" xr:uid="{C38683AA-D404-459A-8DB6-0D91C54EBA95}">
      <formula1>"○,　"</formula1>
    </dataValidation>
    <dataValidation type="list" imeMode="halfAlpha" allowBlank="1" showInputMessage="1" showErrorMessage="1" error="リストから選択してください" sqref="U240" xr:uid="{1765BF2C-BDF4-4237-88CF-369F2EEF30B0}">
      <formula1>"○,　"</formula1>
    </dataValidation>
    <dataValidation type="list" imeMode="halfAlpha" allowBlank="1" showInputMessage="1" showErrorMessage="1" error="リストから選択してください" sqref="M241:N241" xr:uid="{CB3D9EA1-0491-46E8-9051-DC54BCC62D83}">
      <formula1>"○,　"</formula1>
    </dataValidation>
    <dataValidation type="list" imeMode="halfAlpha" allowBlank="1" showInputMessage="1" showErrorMessage="1" error="リストから選択してください" sqref="O241" xr:uid="{8B462FB6-D7F0-4635-B8FE-1930EAD7348A}">
      <formula1>"○,　"</formula1>
    </dataValidation>
    <dataValidation type="list" imeMode="halfAlpha" allowBlank="1" showInputMessage="1" showErrorMessage="1" error="リストから選択してください" sqref="U241" xr:uid="{BFC2FA0F-B723-486A-9787-568C00AFDC53}">
      <formula1>"○,　"</formula1>
    </dataValidation>
    <dataValidation type="list" imeMode="halfAlpha" allowBlank="1" showInputMessage="1" showErrorMessage="1" error="リストから選択してください" sqref="M242:N242" xr:uid="{D751A7BE-DC12-4D41-A84F-36A447BBA309}">
      <formula1>"○,　"</formula1>
    </dataValidation>
    <dataValidation type="list" imeMode="halfAlpha" allowBlank="1" showInputMessage="1" showErrorMessage="1" error="リストから選択してください" sqref="O242" xr:uid="{776EE07E-CDB6-411C-9B63-2853DF57421A}">
      <formula1>"○,　"</formula1>
    </dataValidation>
    <dataValidation type="list" imeMode="halfAlpha" allowBlank="1" showInputMessage="1" showErrorMessage="1" error="リストから選択してください" sqref="U242" xr:uid="{1DE91384-45D5-40CF-B4F6-6109898CD76D}">
      <formula1>"○,　"</formula1>
    </dataValidation>
    <dataValidation type="list" imeMode="halfAlpha" allowBlank="1" showInputMessage="1" showErrorMessage="1" error="リストから選択してください" sqref="M243:N243" xr:uid="{A81ED63F-D80B-4E1D-A0AD-2A3F7406EAC6}">
      <formula1>"○,　"</formula1>
    </dataValidation>
    <dataValidation type="list" imeMode="halfAlpha" allowBlank="1" showInputMessage="1" showErrorMessage="1" error="リストから選択してください" sqref="O243" xr:uid="{0A7CE0AF-3A0B-4D77-A082-EE8D240A05BA}">
      <formula1>"○,　"</formula1>
    </dataValidation>
    <dataValidation type="list" imeMode="halfAlpha" allowBlank="1" showInputMessage="1" showErrorMessage="1" error="リストから選択してください" sqref="U243" xr:uid="{7FD158ED-0DA4-4A5C-AB06-C8F40DEF63BE}">
      <formula1>"○,　"</formula1>
    </dataValidation>
    <dataValidation type="list" imeMode="halfAlpha" allowBlank="1" showInputMessage="1" showErrorMessage="1" error="リストから選択してください" sqref="M244:N244" xr:uid="{9974492E-484E-4521-BA03-9E1397F17A10}">
      <formula1>"○,　"</formula1>
    </dataValidation>
    <dataValidation type="list" imeMode="halfAlpha" allowBlank="1" showInputMessage="1" showErrorMessage="1" error="リストから選択してください" sqref="O244" xr:uid="{52754D90-3DED-4CD2-B660-12C8B1AF7735}">
      <formula1>"○,　"</formula1>
    </dataValidation>
    <dataValidation type="list" imeMode="halfAlpha" allowBlank="1" showInputMessage="1" showErrorMessage="1" error="リストから選択してください" sqref="U244" xr:uid="{69EC2E5C-1A4F-4740-96E4-D5B54F8B14BC}">
      <formula1>"○,　"</formula1>
    </dataValidation>
    <dataValidation type="list" imeMode="halfAlpha" allowBlank="1" showInputMessage="1" showErrorMessage="1" error="リストから選択してください" sqref="M245:N245" xr:uid="{1D599F61-61E8-4A94-8E8B-FEA027B4D87F}">
      <formula1>"○,　"</formula1>
    </dataValidation>
    <dataValidation type="list" imeMode="halfAlpha" allowBlank="1" showInputMessage="1" showErrorMessage="1" error="リストから選択してください" sqref="O245" xr:uid="{C13FD852-6885-42A9-8616-18FCA1113FD0}">
      <formula1>"○,　"</formula1>
    </dataValidation>
    <dataValidation type="list" imeMode="halfAlpha" allowBlank="1" showInputMessage="1" showErrorMessage="1" error="リストから選択してください" sqref="U245" xr:uid="{4AA0B412-B518-4040-B019-C5F951E59B57}">
      <formula1>"○,　"</formula1>
    </dataValidation>
    <dataValidation type="list" imeMode="halfAlpha" allowBlank="1" showInputMessage="1" showErrorMessage="1" error="リストから選択してください" sqref="M246:N246" xr:uid="{EA53986F-7511-44A0-95FE-1FC1957BC12F}">
      <formula1>"○,　"</formula1>
    </dataValidation>
    <dataValidation type="list" imeMode="halfAlpha" allowBlank="1" showInputMessage="1" showErrorMessage="1" error="リストから選択してください" sqref="U246" xr:uid="{094C55EC-8EAD-473E-88A0-E6799D06D56B}">
      <formula1>"○,　"</formula1>
    </dataValidation>
    <dataValidation type="list" imeMode="halfAlpha" allowBlank="1" showInputMessage="1" showErrorMessage="1" error="リストから選択してください" sqref="M247:N247" xr:uid="{27850E54-6DFA-4424-88FC-E07CC080F0B1}">
      <formula1>"○,　"</formula1>
    </dataValidation>
    <dataValidation type="list" imeMode="halfAlpha" allowBlank="1" showInputMessage="1" showErrorMessage="1" error="リストから選択してください" sqref="U247" xr:uid="{1B0AE540-B3E2-41E2-8C85-501F3ED41938}">
      <formula1>"○,　"</formula1>
    </dataValidation>
    <dataValidation type="list" imeMode="halfAlpha" allowBlank="1" showInputMessage="1" showErrorMessage="1" error="リストから選択してください" sqref="M248:N248" xr:uid="{8D4F2833-223F-4938-9B24-9696C98DAA89}">
      <formula1>"○,　"</formula1>
    </dataValidation>
    <dataValidation type="list" imeMode="halfAlpha" allowBlank="1" showInputMessage="1" showErrorMessage="1" error="リストから選択してください" sqref="U248" xr:uid="{90D57727-EB3E-408A-AE0F-8D73E2E45835}">
      <formula1>"○,　"</formula1>
    </dataValidation>
    <dataValidation type="list" imeMode="halfAlpha" allowBlank="1" showInputMessage="1" showErrorMessage="1" error="リストから選択してください" sqref="M249:N249" xr:uid="{7055AF14-4F21-4898-8AD5-E1471B7CCF79}">
      <formula1>"○,　"</formula1>
    </dataValidation>
    <dataValidation type="list" imeMode="halfAlpha" allowBlank="1" showInputMessage="1" showErrorMessage="1" error="リストから選択してください" sqref="U249" xr:uid="{FAB8A454-9A13-4DED-8F49-753176ADAE61}">
      <formula1>"○,　"</formula1>
    </dataValidation>
    <dataValidation type="list" imeMode="halfAlpha" allowBlank="1" showInputMessage="1" showErrorMessage="1" error="リストから選択してください" sqref="M250:N250" xr:uid="{84B11111-9D9F-4D78-AF70-EE9BD26195D3}">
      <formula1>"○,　"</formula1>
    </dataValidation>
    <dataValidation type="list" imeMode="halfAlpha" allowBlank="1" showInputMessage="1" showErrorMessage="1" error="リストから選択してください" sqref="U250" xr:uid="{26A1C7EB-3250-4956-9F6C-C1715CB1063F}">
      <formula1>"○,　"</formula1>
    </dataValidation>
    <dataValidation type="list" imeMode="halfAlpha" allowBlank="1" showInputMessage="1" showErrorMessage="1" error="リストから選択してください" sqref="M251:N251" xr:uid="{BCA4C17E-9AA0-49BF-966D-523AEBADBB04}">
      <formula1>"○,　"</formula1>
    </dataValidation>
    <dataValidation type="list" imeMode="halfAlpha" allowBlank="1" showInputMessage="1" showErrorMessage="1" error="リストから選択してください" sqref="U251" xr:uid="{5443729C-6654-4009-A442-32FB38D7EE2E}">
      <formula1>"○,　"</formula1>
    </dataValidation>
    <dataValidation type="list" imeMode="halfAlpha" allowBlank="1" showInputMessage="1" showErrorMessage="1" error="リストから選択してください" sqref="M252:N252" xr:uid="{8A972FD4-5BB9-458E-8402-79FCD4BA5CEC}">
      <formula1>"○,　"</formula1>
    </dataValidation>
    <dataValidation type="list" imeMode="halfAlpha" allowBlank="1" showInputMessage="1" showErrorMessage="1" error="リストから選択してください" sqref="U252" xr:uid="{9D8739A7-A6A2-48C6-A98C-FE7C622393B2}">
      <formula1>"○,　"</formula1>
    </dataValidation>
    <dataValidation type="list" imeMode="halfAlpha" allowBlank="1" showInputMessage="1" showErrorMessage="1" error="リストから選択してください" sqref="M253:N253" xr:uid="{227E1486-A4F0-4F6E-B601-F2CA64A7B0F5}">
      <formula1>"○,　"</formula1>
    </dataValidation>
    <dataValidation type="list" imeMode="halfAlpha" allowBlank="1" showInputMessage="1" showErrorMessage="1" error="リストから選択してください" sqref="U253" xr:uid="{9B66FF89-75C3-4C83-9BA5-D74189BF8EF8}">
      <formula1>"○,　"</formula1>
    </dataValidation>
    <dataValidation type="list" imeMode="halfAlpha" allowBlank="1" showInputMessage="1" showErrorMessage="1" error="リストから選択してください" sqref="M254:N254" xr:uid="{D642BD54-7927-4F0E-A7CD-23AF888443E2}">
      <formula1>"○,　"</formula1>
    </dataValidation>
    <dataValidation type="list" imeMode="halfAlpha" allowBlank="1" showInputMessage="1" showErrorMessage="1" error="リストから選択してください" sqref="U254" xr:uid="{E19A0974-867E-4112-B818-5DE141F04975}">
      <formula1>"○,　"</formula1>
    </dataValidation>
    <dataValidation type="list" imeMode="halfAlpha" allowBlank="1" showInputMessage="1" showErrorMessage="1" error="リストから選択してください" sqref="M255:N255" xr:uid="{C4B1CD25-EA4A-4F13-8B96-676FE67DC76E}">
      <formula1>"○,　"</formula1>
    </dataValidation>
    <dataValidation type="list" imeMode="halfAlpha" allowBlank="1" showInputMessage="1" showErrorMessage="1" error="リストから選択してください" sqref="U255" xr:uid="{C1397924-496F-4051-B5BB-CA469E546EEE}">
      <formula1>"○,　"</formula1>
    </dataValidation>
    <dataValidation type="list" imeMode="halfAlpha" allowBlank="1" showInputMessage="1" showErrorMessage="1" error="リストから選択してください" sqref="M256:N256" xr:uid="{EE019604-D281-43DD-8629-BDD9F668947A}">
      <formula1>"○,　"</formula1>
    </dataValidation>
    <dataValidation type="list" imeMode="halfAlpha" allowBlank="1" showInputMessage="1" showErrorMessage="1" error="リストから選択してください" sqref="O256" xr:uid="{5F64465D-A152-44D6-B32F-A7FC04BC458A}">
      <formula1>"○,　"</formula1>
    </dataValidation>
    <dataValidation type="list" imeMode="halfAlpha" allowBlank="1" showInputMessage="1" showErrorMessage="1" error="リストから選択してください" sqref="U256" xr:uid="{5B6C3F71-060E-49B8-9049-3492CC4B1F9E}">
      <formula1>"○,　"</formula1>
    </dataValidation>
    <dataValidation type="list" imeMode="halfAlpha" allowBlank="1" showInputMessage="1" showErrorMessage="1" error="リストから選択してください" sqref="M257:N257" xr:uid="{B8774385-68F3-432C-80A8-BD8C9EE2CED5}">
      <formula1>"○,　"</formula1>
    </dataValidation>
    <dataValidation type="list" imeMode="halfAlpha" allowBlank="1" showInputMessage="1" showErrorMessage="1" error="リストから選択してください" sqref="O257" xr:uid="{246E6054-9203-4C5F-946F-D1B58D149CCC}">
      <formula1>"○,　"</formula1>
    </dataValidation>
    <dataValidation type="list" imeMode="halfAlpha" allowBlank="1" showInputMessage="1" showErrorMessage="1" error="リストから選択してください" sqref="U257" xr:uid="{7B7B4B42-11E7-4324-A7AF-13C27E7FE7E1}">
      <formula1>"○,　"</formula1>
    </dataValidation>
    <dataValidation type="list" imeMode="halfAlpha" allowBlank="1" showInputMessage="1" showErrorMessage="1" error="リストから選択してください" sqref="M258:N258" xr:uid="{68B5FF79-877F-4D26-805E-3EF966158AEC}">
      <formula1>"○,　"</formula1>
    </dataValidation>
    <dataValidation type="list" imeMode="halfAlpha" allowBlank="1" showInputMessage="1" showErrorMessage="1" error="リストから選択してください" sqref="O258" xr:uid="{F7E15DCE-48FC-454B-ACB7-F150B3EA25BD}">
      <formula1>"○,　"</formula1>
    </dataValidation>
    <dataValidation type="list" imeMode="halfAlpha" allowBlank="1" showInputMessage="1" showErrorMessage="1" error="リストから選択してください" sqref="U258" xr:uid="{FA9B65D1-72E6-4875-9B3A-4ACEC19073B0}">
      <formula1>"○,　"</formula1>
    </dataValidation>
    <dataValidation type="list" imeMode="halfAlpha" allowBlank="1" showInputMessage="1" showErrorMessage="1" error="リストから選択してください" sqref="M259:N259" xr:uid="{01B004F9-5B64-4F23-9814-1EC10FF6D5DB}">
      <formula1>"○,　"</formula1>
    </dataValidation>
    <dataValidation type="list" imeMode="halfAlpha" allowBlank="1" showInputMessage="1" showErrorMessage="1" error="リストから選択してください" sqref="O259" xr:uid="{D14C4EC2-0416-4871-9BD1-DDE276F09A50}">
      <formula1>"○,　"</formula1>
    </dataValidation>
    <dataValidation type="list" imeMode="halfAlpha" allowBlank="1" showInputMessage="1" showErrorMessage="1" error="リストから選択してください" sqref="U259" xr:uid="{20487368-8211-4BBD-931E-AA0B40407DA6}">
      <formula1>"○,　"</formula1>
    </dataValidation>
    <dataValidation type="list" imeMode="halfAlpha" allowBlank="1" showInputMessage="1" showErrorMessage="1" error="リストから選択してください" sqref="M260:N260" xr:uid="{BC7FD89A-02F6-479A-B947-906B56686849}">
      <formula1>"○,　"</formula1>
    </dataValidation>
    <dataValidation type="list" imeMode="halfAlpha" allowBlank="1" showInputMessage="1" showErrorMessage="1" error="リストから選択してください" sqref="O260" xr:uid="{806FFD3E-0BCD-4C0F-999E-28C921A69F09}">
      <formula1>"○,　"</formula1>
    </dataValidation>
    <dataValidation type="list" imeMode="halfAlpha" allowBlank="1" showInputMessage="1" showErrorMessage="1" error="リストから選択してください" sqref="U260" xr:uid="{C8F8007F-9095-411B-842E-54E210C30157}">
      <formula1>"○,　"</formula1>
    </dataValidation>
    <dataValidation type="list" imeMode="halfAlpha" allowBlank="1" showInputMessage="1" showErrorMessage="1" error="リストから選択してください" sqref="M261:N261" xr:uid="{42CC8536-DD0E-4690-8F1F-DEC3884D2DF1}">
      <formula1>"○,　"</formula1>
    </dataValidation>
    <dataValidation type="list" imeMode="halfAlpha" allowBlank="1" showInputMessage="1" showErrorMessage="1" error="リストから選択してください" sqref="O261" xr:uid="{0856C4FC-FAD0-4C2D-8D7B-12FD09018758}">
      <formula1>"○,　"</formula1>
    </dataValidation>
    <dataValidation type="list" imeMode="halfAlpha" allowBlank="1" showInputMessage="1" showErrorMessage="1" error="リストから選択してください" sqref="U261" xr:uid="{B7EC01F7-477F-444D-A8B4-78EF7729BDF9}">
      <formula1>"○,　"</formula1>
    </dataValidation>
    <dataValidation type="list" imeMode="halfAlpha" allowBlank="1" showInputMessage="1" showErrorMessage="1" error="リストから選択してください" sqref="M262:N262" xr:uid="{304BFBF3-9571-4780-97D5-C343EE0977E9}">
      <formula1>"○,　"</formula1>
    </dataValidation>
    <dataValidation type="list" imeMode="halfAlpha" allowBlank="1" showInputMessage="1" showErrorMessage="1" error="リストから選択してください" sqref="O262" xr:uid="{44DEB81F-F745-41CD-8A80-57A00282966A}">
      <formula1>"○,　"</formula1>
    </dataValidation>
    <dataValidation type="list" imeMode="halfAlpha" allowBlank="1" showInputMessage="1" showErrorMessage="1" error="リストから選択してください" sqref="U262" xr:uid="{0570D02A-9612-41F2-8434-62F5F754251A}">
      <formula1>"○,　"</formula1>
    </dataValidation>
    <dataValidation type="list" imeMode="halfAlpha" allowBlank="1" showInputMessage="1" showErrorMessage="1" error="リストから選択してください" sqref="M263:N263" xr:uid="{FE6BA140-D46D-49F5-BDDB-E0A1FF34C6F5}">
      <formula1>"○,　"</formula1>
    </dataValidation>
    <dataValidation type="list" imeMode="halfAlpha" allowBlank="1" showInputMessage="1" showErrorMessage="1" error="リストから選択してください" sqref="U263" xr:uid="{04382E6C-AA02-4E9E-AC24-349D68D60DA6}">
      <formula1>"○,　"</formula1>
    </dataValidation>
    <dataValidation type="list" imeMode="halfAlpha" allowBlank="1" showInputMessage="1" showErrorMessage="1" error="リストから選択してください" sqref="M264:N265" xr:uid="{87376F0C-4B1E-4127-9FF2-A195A0EA1FA4}">
      <formula1>"○,　"</formula1>
    </dataValidation>
    <dataValidation type="list" imeMode="halfAlpha" allowBlank="1" showInputMessage="1" showErrorMessage="1" error="リストから選択してください" sqref="U264:U265" xr:uid="{58B3CFCF-5D37-45F9-BCE5-FDD1BAD22B28}">
      <formula1>"○,　"</formula1>
    </dataValidation>
    <dataValidation errorStyle="warning" imeMode="hiragana" allowBlank="1" showInputMessage="1" showErrorMessage="1" sqref="F266:L266" xr:uid="{66DA199D-856A-477F-B618-282DAFA4D141}"/>
    <dataValidation type="list" imeMode="halfAlpha" allowBlank="1" showInputMessage="1" showErrorMessage="1" error="リストから選択してください" sqref="M266:N266" xr:uid="{DD8FDB0D-3323-49BB-9364-842433DE6304}">
      <formula1>"○,　"</formula1>
    </dataValidation>
    <dataValidation type="list" imeMode="halfAlpha" allowBlank="1" showInputMessage="1" showErrorMessage="1" error="リストから選択してください" sqref="U266" xr:uid="{64CFF1B4-2478-442A-BA23-AA1E493C0C33}">
      <formula1>"○,　"</formula1>
    </dataValidation>
    <dataValidation type="list" imeMode="halfAlpha" allowBlank="1" showInputMessage="1" showErrorMessage="1" error="リストから選択してください" sqref="S207:T209" xr:uid="{5602EFEC-E85D-4038-999E-54E35BFAC207}">
      <formula1>"○,　"</formula1>
    </dataValidation>
    <dataValidation type="list" imeMode="halfAlpha" allowBlank="1" showInputMessage="1" showErrorMessage="1" error="リストから選択してください" sqref="S210:T210" xr:uid="{37B82333-8C74-47E1-80E7-624335AD292A}">
      <formula1>"○,　"</formula1>
    </dataValidation>
    <dataValidation type="list" imeMode="halfAlpha" allowBlank="1" showInputMessage="1" showErrorMessage="1" error="リストから選択してください" sqref="S225:T245" xr:uid="{4B50DE9F-C58B-4A7D-A79B-561302541D9D}">
      <formula1>"○,　"</formula1>
    </dataValidation>
    <dataValidation type="list" imeMode="halfAlpha" allowBlank="1" showInputMessage="1" showErrorMessage="1" error="リストから選択してください" sqref="S255:T255" xr:uid="{C64D1757-EB4D-4E2B-8BD3-293C211EA38C}">
      <formula1>"○,　"</formula1>
    </dataValidation>
    <dataValidation type="list" imeMode="halfAlpha" allowBlank="1" showInputMessage="1" showErrorMessage="1" error="リストから選択してください" sqref="S256:T262" xr:uid="{16B93EE0-A2D1-48C5-A78B-C0D2E4470C90}">
      <formula1>"○,　"</formula1>
    </dataValidation>
    <dataValidation type="list" imeMode="halfAlpha" allowBlank="1" showInputMessage="1" showErrorMessage="1" error="リストから選択してください" sqref="S263:T263" xr:uid="{E822D8FA-20BA-40B3-8D2F-A904414ED8B7}">
      <formula1>"○,　"</formula1>
    </dataValidation>
    <dataValidation type="list" imeMode="halfAlpha" allowBlank="1" showInputMessage="1" showErrorMessage="1" error="リストから選択してください" sqref="S264:T264" xr:uid="{0CBE2736-ADA6-4944-860C-EA6C4B1A45F2}">
      <formula1>"○,　"</formula1>
    </dataValidation>
    <dataValidation type="list" imeMode="halfAlpha" allowBlank="1" showInputMessage="1" showErrorMessage="1" error="リストから選択してください" sqref="S265:T265" xr:uid="{4F628321-C3A4-4C07-81AB-240A070FFC8D}">
      <formula1>"○,　"</formula1>
    </dataValidation>
    <dataValidation type="list" imeMode="halfAlpha" allowBlank="1" showInputMessage="1" showErrorMessage="1" error="リストから選択してください" sqref="S267:T267" xr:uid="{929C372E-CF71-4207-B36E-5C06E057EE6E}">
      <formula1>"○,　"</formula1>
    </dataValidation>
    <dataValidation type="list" imeMode="halfAlpha" allowBlank="1" showInputMessage="1" showErrorMessage="1" error="リストから選択してください" sqref="S268:T268" xr:uid="{8F5873DA-0F4E-4AA2-9368-017D2C58584D}">
      <formula1>"○,　"</formula1>
    </dataValidation>
    <dataValidation type="list" imeMode="halfAlpha" allowBlank="1" showInputMessage="1" showErrorMessage="1" error="リストから選択してください" sqref="S269:T269" xr:uid="{36527E86-9489-41B9-8A3E-CA699E24AD74}">
      <formula1>"○,　"</formula1>
    </dataValidation>
    <dataValidation type="list" imeMode="halfAlpha" allowBlank="1" showInputMessage="1" showErrorMessage="1" error="リストから選択してください" sqref="S270:T270" xr:uid="{A54577E9-9698-4552-9955-707B5028FBDF}">
      <formula1>"○,　"</formula1>
    </dataValidation>
    <dataValidation type="list" imeMode="halfAlpha" allowBlank="1" showInputMessage="1" showErrorMessage="1" error="リストから選択してください" sqref="S271:T271" xr:uid="{2938D5C3-F7EA-4DC2-990D-9049CC562995}">
      <formula1>"○,　"</formula1>
    </dataValidation>
    <dataValidation type="list" imeMode="halfAlpha" allowBlank="1" showInputMessage="1" showErrorMessage="1" error="リストから選択してください" sqref="I284:M284" xr:uid="{FD31B227-3E57-4D8F-864C-71DC877818DD}">
      <formula1>"税込,税抜"</formula1>
    </dataValidation>
    <dataValidation type="list" imeMode="halfAlpha" allowBlank="1" showInputMessage="1" showErrorMessage="1" error="リストから選択してください" sqref="E289" xr:uid="{51DEF745-983A-407A-AC73-EAE7D832119F}">
      <formula1>コンサル業種</formula1>
    </dataValidation>
    <dataValidation type="list" imeMode="halfAlpha" allowBlank="1" showInputMessage="1" showErrorMessage="1" error="リストから選択してください" sqref="F289" xr:uid="{024920E4-EE21-4CE1-AE5A-25BBDB3E6A8D}">
      <formula1>"元請,下請,　"</formula1>
    </dataValidation>
    <dataValidation errorStyle="warning" imeMode="hiragana" allowBlank="1" showInputMessage="1" showErrorMessage="1" sqref="G289:J289" xr:uid="{D756C419-A8B5-4477-8C7C-5FFB0DF7C84B}"/>
    <dataValidation errorStyle="warning" imeMode="hiragana" allowBlank="1" showInputMessage="1" showErrorMessage="1" sqref="K289:O289" xr:uid="{80EC47DF-3AC8-4524-A2A1-A5C9675FA7C0}"/>
    <dataValidation errorStyle="warning" imeMode="hiragana" allowBlank="1" showInputMessage="1" showErrorMessage="1" sqref="P289:R289" xr:uid="{EE0060D3-BFA3-44FD-BDA3-AEE68BDB185B}"/>
    <dataValidation errorStyle="warning" imeMode="hiragana" allowBlank="1" showInputMessage="1" showErrorMessage="1" sqref="S289:T289" xr:uid="{F276C04B-9962-4CE5-8611-4B0879EA417B}"/>
    <dataValidation type="whole" imeMode="halfAlpha" allowBlank="1" showInputMessage="1" showErrorMessage="1" error="有効な数字を入力してください。10兆円以上になる場合は、9,999,999,999と入力してください" sqref="U289" xr:uid="{A3433B95-4052-4307-ADC3-D1AD0F8202F1}">
      <formula1>-9999999999</formula1>
      <formula2>9999999999</formula2>
    </dataValidation>
    <dataValidation type="date" imeMode="halfAlpha" allowBlank="1" showInputMessage="1" showErrorMessage="1" error="有効な日付を入力してください" sqref="V289" xr:uid="{4D86A793-DDC1-451E-9855-AFF32CD2475D}">
      <formula1>92</formula1>
      <formula2>73415</formula2>
    </dataValidation>
    <dataValidation type="date" imeMode="halfAlpha" allowBlank="1" showInputMessage="1" showErrorMessage="1" error="有効な日付を入力してください" sqref="W289:Y289" xr:uid="{A68A667D-2118-47FC-84AA-2AEC0079427C}">
      <formula1>92</formula1>
      <formula2>73415</formula2>
    </dataValidation>
    <dataValidation type="list" imeMode="halfAlpha" allowBlank="1" showInputMessage="1" showErrorMessage="1" error="リストから選択してください" sqref="E290" xr:uid="{A7A73A4E-EDE0-4F6A-B3FE-617403A538DD}">
      <formula1>コンサル業種</formula1>
    </dataValidation>
    <dataValidation type="list" imeMode="halfAlpha" allowBlank="1" showInputMessage="1" showErrorMessage="1" error="リストから選択してください" sqref="F290" xr:uid="{78B762B1-5161-4DD9-BEB2-C49915D46D0A}">
      <formula1>"元請,下請,　"</formula1>
    </dataValidation>
    <dataValidation errorStyle="warning" imeMode="hiragana" allowBlank="1" showInputMessage="1" showErrorMessage="1" sqref="G290:J290" xr:uid="{41C33E6B-EB09-4A0D-BC1B-A99BA6446A33}"/>
    <dataValidation errorStyle="warning" imeMode="hiragana" allowBlank="1" showInputMessage="1" showErrorMessage="1" sqref="K290:O290" xr:uid="{8611DB45-5EBC-4C73-8754-62595314E967}"/>
    <dataValidation errorStyle="warning" imeMode="hiragana" allowBlank="1" showInputMessage="1" showErrorMessage="1" sqref="P290:R290" xr:uid="{F2A6EF29-6C24-4FF1-BE0C-7C7E519FAE8C}"/>
    <dataValidation errorStyle="warning" imeMode="hiragana" allowBlank="1" showInputMessage="1" showErrorMessage="1" sqref="S290:T290" xr:uid="{26740CDA-9A84-4755-8639-FDAD240A2CD1}"/>
    <dataValidation type="whole" imeMode="halfAlpha" allowBlank="1" showInputMessage="1" showErrorMessage="1" error="有効な数字を入力してください。10兆円以上になる場合は、9,999,999,999と入力してください" sqref="U290" xr:uid="{23239DFF-FBBD-441E-AB0B-1E3874786CD8}">
      <formula1>-9999999999</formula1>
      <formula2>9999999999</formula2>
    </dataValidation>
    <dataValidation type="date" imeMode="halfAlpha" allowBlank="1" showInputMessage="1" showErrorMessage="1" error="有効な日付を入力してください" sqref="V290" xr:uid="{8065BEBA-D335-4231-B5FA-B7971DD2A81C}">
      <formula1>92</formula1>
      <formula2>73415</formula2>
    </dataValidation>
    <dataValidation type="date" imeMode="halfAlpha" allowBlank="1" showInputMessage="1" showErrorMessage="1" error="有効な日付を入力してください" sqref="W290:Y290" xr:uid="{C250AF61-BA92-438A-BF27-6D19D8DC6363}">
      <formula1>92</formula1>
      <formula2>73415</formula2>
    </dataValidation>
    <dataValidation type="list" imeMode="halfAlpha" allowBlank="1" showInputMessage="1" showErrorMessage="1" error="リストから選択してください" sqref="E291" xr:uid="{4D42EBA6-DD70-4E28-9C38-DE600D1FB11E}">
      <formula1>コンサル業種</formula1>
    </dataValidation>
    <dataValidation type="list" imeMode="halfAlpha" allowBlank="1" showInputMessage="1" showErrorMessage="1" error="リストから選択してください" sqref="F291" xr:uid="{D4371D15-DCD1-4F9E-9B9F-0DA42BD7934B}">
      <formula1>"元請,下請,　"</formula1>
    </dataValidation>
    <dataValidation errorStyle="warning" imeMode="hiragana" allowBlank="1" showInputMessage="1" showErrorMessage="1" sqref="G291:J291" xr:uid="{0E5E7F06-723A-45A1-B60E-C7B14532290F}"/>
    <dataValidation errorStyle="warning" imeMode="hiragana" allowBlank="1" showInputMessage="1" showErrorMessage="1" sqref="K291:O291" xr:uid="{460B0A50-0209-4B90-95B9-B3B211FEFB73}"/>
    <dataValidation errorStyle="warning" imeMode="hiragana" allowBlank="1" showInputMessage="1" showErrorMessage="1" sqref="P291:R291" xr:uid="{6CE3F0EB-8971-44D8-BF07-210FD03AF206}"/>
    <dataValidation errorStyle="warning" imeMode="hiragana" allowBlank="1" showInputMessage="1" showErrorMessage="1" sqref="S291:T291" xr:uid="{C0B70C9D-5D51-44FC-B3F7-4F3CC6CCDE48}"/>
    <dataValidation type="whole" imeMode="halfAlpha" allowBlank="1" showInputMessage="1" showErrorMessage="1" error="有効な数字を入力してください。10兆円以上になる場合は、9,999,999,999と入力してください" sqref="U291" xr:uid="{605758C9-7A98-4BAF-8064-CC305E977E97}">
      <formula1>-9999999999</formula1>
      <formula2>9999999999</formula2>
    </dataValidation>
    <dataValidation type="date" imeMode="halfAlpha" allowBlank="1" showInputMessage="1" showErrorMessage="1" error="有効な日付を入力してください" sqref="V291" xr:uid="{7E640D8D-5583-475C-9707-DC6F71DF8945}">
      <formula1>92</formula1>
      <formula2>73415</formula2>
    </dataValidation>
    <dataValidation type="date" imeMode="halfAlpha" allowBlank="1" showInputMessage="1" showErrorMessage="1" error="有効な日付を入力してください" sqref="W291:Y291" xr:uid="{2DDD7286-179A-4688-80D1-F1B5986E708E}">
      <formula1>92</formula1>
      <formula2>73415</formula2>
    </dataValidation>
    <dataValidation type="list" imeMode="halfAlpha" allowBlank="1" showInputMessage="1" showErrorMessage="1" error="リストから選択してください" sqref="E292" xr:uid="{AFA7BFEE-6924-40BB-8B31-F4E9A4599B38}">
      <formula1>コンサル業種</formula1>
    </dataValidation>
    <dataValidation type="list" imeMode="halfAlpha" allowBlank="1" showInputMessage="1" showErrorMessage="1" error="リストから選択してください" sqref="F292" xr:uid="{489CBCAA-1492-40D2-977C-2C7D2CB10D6D}">
      <formula1>"元請,下請,　"</formula1>
    </dataValidation>
    <dataValidation errorStyle="warning" imeMode="hiragana" allowBlank="1" showInputMessage="1" showErrorMessage="1" sqref="G292:J292" xr:uid="{0EDCE4AF-72A3-48DD-AB17-D9C871673603}"/>
    <dataValidation errorStyle="warning" imeMode="hiragana" allowBlank="1" showInputMessage="1" showErrorMessage="1" sqref="K292:O292" xr:uid="{223D6120-2558-4089-9AA2-224174E63E85}"/>
    <dataValidation errorStyle="warning" imeMode="hiragana" allowBlank="1" showInputMessage="1" showErrorMessage="1" sqref="P292:R292" xr:uid="{D6F27E62-F96C-4817-B2FC-5D48031694C7}"/>
    <dataValidation errorStyle="warning" imeMode="hiragana" allowBlank="1" showInputMessage="1" showErrorMessage="1" sqref="S292:T292" xr:uid="{3B3C763D-B335-417E-9E65-0FBF5BEBCEAA}"/>
    <dataValidation type="whole" imeMode="halfAlpha" allowBlank="1" showInputMessage="1" showErrorMessage="1" error="有効な数字を入力してください。10兆円以上になる場合は、9,999,999,999と入力してください" sqref="U292" xr:uid="{8F21305B-56AA-409D-AB61-28B32B48EA60}">
      <formula1>-9999999999</formula1>
      <formula2>9999999999</formula2>
    </dataValidation>
    <dataValidation type="date" imeMode="halfAlpha" allowBlank="1" showInputMessage="1" showErrorMessage="1" error="有効な日付を入力してください" sqref="V292" xr:uid="{FF82280E-B2EA-4A99-B8C9-932AF25AC86A}">
      <formula1>92</formula1>
      <formula2>73415</formula2>
    </dataValidation>
    <dataValidation type="date" imeMode="halfAlpha" allowBlank="1" showInputMessage="1" showErrorMessage="1" error="有効な日付を入力してください" sqref="W292:Y292" xr:uid="{8B67833E-A99A-4B40-9C50-6C3BDA8DE79F}">
      <formula1>92</formula1>
      <formula2>73415</formula2>
    </dataValidation>
    <dataValidation type="list" imeMode="halfAlpha" allowBlank="1" showInputMessage="1" showErrorMessage="1" error="リストから選択してください" sqref="E293" xr:uid="{A14FAE13-AFEF-449C-AAE0-596D94ACF58C}">
      <formula1>コンサル業種</formula1>
    </dataValidation>
    <dataValidation type="list" imeMode="halfAlpha" allowBlank="1" showInputMessage="1" showErrorMessage="1" error="リストから選択してください" sqref="F293" xr:uid="{0B70C277-AB37-4612-B4AB-795116DC8951}">
      <formula1>"元請,下請,　"</formula1>
    </dataValidation>
    <dataValidation errorStyle="warning" imeMode="hiragana" allowBlank="1" showInputMessage="1" showErrorMessage="1" sqref="G293:J293" xr:uid="{B5E92ED5-E270-476B-8519-52EBC2BB7AE1}"/>
    <dataValidation errorStyle="warning" imeMode="hiragana" allowBlank="1" showInputMessage="1" showErrorMessage="1" sqref="K293:O293" xr:uid="{FDE44355-1814-4233-8549-3F35DF622E6D}"/>
    <dataValidation errorStyle="warning" imeMode="hiragana" allowBlank="1" showInputMessage="1" showErrorMessage="1" sqref="P293:R293" xr:uid="{28111419-AB75-4EEE-B26E-68B728C98404}"/>
    <dataValidation errorStyle="warning" imeMode="hiragana" allowBlank="1" showInputMessage="1" showErrorMessage="1" sqref="S293:T293" xr:uid="{991AF1A3-CCFA-4FD0-BE55-2F8B11A3F79D}"/>
    <dataValidation type="whole" imeMode="halfAlpha" allowBlank="1" showInputMessage="1" showErrorMessage="1" error="有効な数字を入力してください。10兆円以上になる場合は、9,999,999,999と入力してください" sqref="U293" xr:uid="{E85C9DFF-6FB3-4576-A977-DFE4DBAA9A79}">
      <formula1>-9999999999</formula1>
      <formula2>9999999999</formula2>
    </dataValidation>
    <dataValidation type="date" imeMode="halfAlpha" allowBlank="1" showInputMessage="1" showErrorMessage="1" error="有効な日付を入力してください" sqref="V293" xr:uid="{4CBF213A-10BD-4365-AD4B-07E629056B32}">
      <formula1>92</formula1>
      <formula2>73415</formula2>
    </dataValidation>
    <dataValidation type="date" imeMode="halfAlpha" allowBlank="1" showInputMessage="1" showErrorMessage="1" error="有効な日付を入力してください" sqref="W293:Y293" xr:uid="{08E8E56A-79D0-4F6E-AFDB-573AEF134522}">
      <formula1>92</formula1>
      <formula2>73415</formula2>
    </dataValidation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O207"/>
  <sheetViews>
    <sheetView showGridLines="0" zoomScaleNormal="100" workbookViewId="0">
      <pane ySplit="6" topLeftCell="A7" activePane="bottomLeft" state="frozen"/>
      <selection activeCell="I226" sqref="I226:N226"/>
      <selection pane="bottomLeft" activeCell="B1" sqref="B1"/>
    </sheetView>
  </sheetViews>
  <sheetFormatPr defaultColWidth="2.625" defaultRowHeight="11.25" x14ac:dyDescent="0.15"/>
  <cols>
    <col min="1" max="1" width="6.375" style="426" hidden="1" customWidth="1"/>
    <col min="2" max="2" width="1.75" style="426" customWidth="1"/>
    <col min="3" max="3" width="4.625" style="426" customWidth="1"/>
    <col min="4" max="5" width="20.625" style="426" customWidth="1"/>
    <col min="6" max="6" width="23.25" style="426" customWidth="1"/>
    <col min="7" max="12" width="8.625" style="426" customWidth="1"/>
    <col min="13" max="14" width="2.625" style="426"/>
    <col min="15" max="15" width="2.625" style="426" hidden="1" customWidth="1"/>
    <col min="16" max="16384" width="2.625" style="426"/>
  </cols>
  <sheetData>
    <row r="1" spans="1:15" ht="30" customHeight="1" x14ac:dyDescent="0.15">
      <c r="A1" s="448" t="s">
        <v>206</v>
      </c>
      <c r="C1" s="427" t="s">
        <v>176</v>
      </c>
      <c r="D1" s="427"/>
      <c r="E1" s="427"/>
      <c r="K1" s="444" t="s">
        <v>217</v>
      </c>
      <c r="L1" s="149"/>
    </row>
    <row r="2" spans="1:15" ht="15.75" customHeight="1" x14ac:dyDescent="0.15">
      <c r="A2" s="448" t="s">
        <v>215</v>
      </c>
      <c r="B2" s="428"/>
      <c r="C2" s="428"/>
      <c r="E2" s="427"/>
    </row>
    <row r="3" spans="1:15" ht="15.75" customHeight="1" x14ac:dyDescent="0.15">
      <c r="A3" s="448" t="s">
        <v>218</v>
      </c>
      <c r="C3" s="429" t="s">
        <v>177</v>
      </c>
      <c r="D3" s="429"/>
      <c r="E3" s="429"/>
      <c r="F3" s="429"/>
      <c r="G3" s="429"/>
      <c r="H3" s="429"/>
      <c r="I3" s="429"/>
      <c r="J3" s="429"/>
      <c r="K3" s="429"/>
      <c r="L3" s="429"/>
    </row>
    <row r="4" spans="1:15" ht="15.75" customHeight="1" x14ac:dyDescent="0.15">
      <c r="C4" s="430" t="s">
        <v>181</v>
      </c>
      <c r="D4" s="430"/>
      <c r="E4" s="430"/>
      <c r="F4" s="430"/>
      <c r="G4" s="430"/>
      <c r="H4" s="430"/>
      <c r="I4" s="430"/>
      <c r="J4" s="430"/>
      <c r="K4" s="430"/>
      <c r="L4" s="430"/>
      <c r="M4" s="431"/>
    </row>
    <row r="5" spans="1:15" ht="6" customHeight="1" x14ac:dyDescent="0.15"/>
    <row r="6" spans="1:15" s="246" customFormat="1" ht="30" customHeight="1" x14ac:dyDescent="0.15">
      <c r="C6" s="432" t="s">
        <v>178</v>
      </c>
      <c r="D6" s="433" t="s">
        <v>179</v>
      </c>
      <c r="E6" s="434" t="s">
        <v>182</v>
      </c>
      <c r="F6" s="433" t="str">
        <f>"生年月日
" &amp; 日付例</f>
        <v>生年月日
例)2024/4/1、R6/4/1</v>
      </c>
      <c r="G6" s="435" t="s">
        <v>180</v>
      </c>
      <c r="H6" s="435"/>
      <c r="I6" s="435"/>
      <c r="J6" s="435"/>
      <c r="K6" s="435"/>
      <c r="L6" s="435"/>
      <c r="O6" s="246">
        <f>COUNTIF($O7:$O206,"&gt;0")</f>
        <v>0</v>
      </c>
    </row>
    <row r="7" spans="1:15" s="246" customFormat="1" ht="20.100000000000001" customHeight="1" x14ac:dyDescent="0.15">
      <c r="A7" s="246">
        <f t="shared" ref="A7:A38" si="0">IFERROR(IF(AND(OR($C7=1,$O7&gt;0), TRIM($D7)=""),1001,0),3)</f>
        <v>1001</v>
      </c>
      <c r="C7" s="436">
        <v>1</v>
      </c>
      <c r="D7" s="23"/>
      <c r="E7" s="26"/>
      <c r="F7" s="28"/>
      <c r="G7" s="31"/>
      <c r="H7" s="35"/>
      <c r="I7" s="35"/>
      <c r="J7" s="39"/>
      <c r="K7" s="39"/>
      <c r="L7" s="40"/>
      <c r="O7" s="246">
        <f>COUNTA($D7:$L7)</f>
        <v>0</v>
      </c>
    </row>
    <row r="8" spans="1:15" s="246" customFormat="1" ht="20.100000000000001" customHeight="1" x14ac:dyDescent="0.15">
      <c r="A8" s="246">
        <f t="shared" si="0"/>
        <v>0</v>
      </c>
      <c r="C8" s="437">
        <v>2</v>
      </c>
      <c r="D8" s="24"/>
      <c r="E8" s="27"/>
      <c r="F8" s="29"/>
      <c r="G8" s="31"/>
      <c r="H8" s="35"/>
      <c r="I8" s="35"/>
      <c r="J8" s="35"/>
      <c r="K8" s="35"/>
      <c r="L8" s="41"/>
      <c r="O8" s="246">
        <f t="shared" ref="O8:O71" si="1">COUNTA($D8:$L8)</f>
        <v>0</v>
      </c>
    </row>
    <row r="9" spans="1:15" s="246" customFormat="1" ht="20.100000000000001" customHeight="1" x14ac:dyDescent="0.15">
      <c r="A9" s="246">
        <f t="shared" si="0"/>
        <v>0</v>
      </c>
      <c r="C9" s="437">
        <v>3</v>
      </c>
      <c r="D9" s="24"/>
      <c r="E9" s="27"/>
      <c r="F9" s="29"/>
      <c r="G9" s="32"/>
      <c r="H9" s="36"/>
      <c r="I9" s="36"/>
      <c r="J9" s="36"/>
      <c r="K9" s="36"/>
      <c r="L9" s="42"/>
      <c r="O9" s="246">
        <f t="shared" si="1"/>
        <v>0</v>
      </c>
    </row>
    <row r="10" spans="1:15" s="246" customFormat="1" ht="20.100000000000001" customHeight="1" x14ac:dyDescent="0.15">
      <c r="A10" s="246">
        <f t="shared" si="0"/>
        <v>0</v>
      </c>
      <c r="C10" s="437">
        <v>4</v>
      </c>
      <c r="D10" s="24"/>
      <c r="E10" s="27"/>
      <c r="F10" s="29"/>
      <c r="G10" s="32"/>
      <c r="H10" s="36"/>
      <c r="I10" s="36"/>
      <c r="J10" s="36"/>
      <c r="K10" s="36"/>
      <c r="L10" s="42"/>
      <c r="O10" s="246">
        <f t="shared" si="1"/>
        <v>0</v>
      </c>
    </row>
    <row r="11" spans="1:15" s="246" customFormat="1" ht="20.100000000000001" customHeight="1" x14ac:dyDescent="0.15">
      <c r="A11" s="246">
        <f t="shared" si="0"/>
        <v>0</v>
      </c>
      <c r="C11" s="437">
        <v>5</v>
      </c>
      <c r="D11" s="24"/>
      <c r="E11" s="27"/>
      <c r="F11" s="29"/>
      <c r="G11" s="32"/>
      <c r="H11" s="36"/>
      <c r="I11" s="36"/>
      <c r="J11" s="36"/>
      <c r="K11" s="36"/>
      <c r="L11" s="42"/>
      <c r="O11" s="246">
        <f t="shared" si="1"/>
        <v>0</v>
      </c>
    </row>
    <row r="12" spans="1:15" s="246" customFormat="1" ht="20.100000000000001" customHeight="1" x14ac:dyDescent="0.15">
      <c r="A12" s="246">
        <f t="shared" si="0"/>
        <v>0</v>
      </c>
      <c r="C12" s="437">
        <v>6</v>
      </c>
      <c r="D12" s="24"/>
      <c r="E12" s="27"/>
      <c r="F12" s="29"/>
      <c r="G12" s="32"/>
      <c r="H12" s="36"/>
      <c r="I12" s="36"/>
      <c r="J12" s="36"/>
      <c r="K12" s="36"/>
      <c r="L12" s="42"/>
      <c r="O12" s="246">
        <f t="shared" si="1"/>
        <v>0</v>
      </c>
    </row>
    <row r="13" spans="1:15" s="246" customFormat="1" ht="20.100000000000001" customHeight="1" x14ac:dyDescent="0.15">
      <c r="A13" s="246">
        <f t="shared" si="0"/>
        <v>0</v>
      </c>
      <c r="C13" s="437">
        <v>7</v>
      </c>
      <c r="D13" s="24"/>
      <c r="E13" s="27"/>
      <c r="F13" s="29"/>
      <c r="G13" s="32"/>
      <c r="H13" s="36"/>
      <c r="I13" s="36"/>
      <c r="J13" s="36"/>
      <c r="K13" s="36"/>
      <c r="L13" s="42"/>
      <c r="O13" s="246">
        <f t="shared" si="1"/>
        <v>0</v>
      </c>
    </row>
    <row r="14" spans="1:15" s="246" customFormat="1" ht="20.100000000000001" customHeight="1" x14ac:dyDescent="0.15">
      <c r="A14" s="246">
        <f t="shared" si="0"/>
        <v>0</v>
      </c>
      <c r="C14" s="437">
        <v>8</v>
      </c>
      <c r="D14" s="24"/>
      <c r="E14" s="27"/>
      <c r="F14" s="29"/>
      <c r="G14" s="32"/>
      <c r="H14" s="36"/>
      <c r="I14" s="36"/>
      <c r="J14" s="36"/>
      <c r="K14" s="36"/>
      <c r="L14" s="42"/>
      <c r="O14" s="246">
        <f t="shared" si="1"/>
        <v>0</v>
      </c>
    </row>
    <row r="15" spans="1:15" s="246" customFormat="1" ht="20.100000000000001" customHeight="1" x14ac:dyDescent="0.15">
      <c r="A15" s="246">
        <f t="shared" si="0"/>
        <v>0</v>
      </c>
      <c r="C15" s="437">
        <v>9</v>
      </c>
      <c r="D15" s="24"/>
      <c r="E15" s="27"/>
      <c r="F15" s="29"/>
      <c r="G15" s="32"/>
      <c r="H15" s="36"/>
      <c r="I15" s="36"/>
      <c r="J15" s="36"/>
      <c r="K15" s="36"/>
      <c r="L15" s="42"/>
      <c r="O15" s="246">
        <f t="shared" si="1"/>
        <v>0</v>
      </c>
    </row>
    <row r="16" spans="1:15" s="246" customFormat="1" ht="20.100000000000001" customHeight="1" x14ac:dyDescent="0.15">
      <c r="A16" s="246">
        <f t="shared" si="0"/>
        <v>0</v>
      </c>
      <c r="C16" s="437">
        <v>10</v>
      </c>
      <c r="D16" s="24"/>
      <c r="E16" s="27"/>
      <c r="F16" s="29"/>
      <c r="G16" s="32"/>
      <c r="H16" s="36"/>
      <c r="I16" s="36"/>
      <c r="J16" s="36"/>
      <c r="K16" s="36"/>
      <c r="L16" s="42"/>
      <c r="O16" s="246">
        <f t="shared" si="1"/>
        <v>0</v>
      </c>
    </row>
    <row r="17" spans="1:15" s="246" customFormat="1" ht="20.100000000000001" customHeight="1" x14ac:dyDescent="0.15">
      <c r="A17" s="246">
        <f t="shared" si="0"/>
        <v>0</v>
      </c>
      <c r="C17" s="437">
        <v>11</v>
      </c>
      <c r="D17" s="24"/>
      <c r="E17" s="27"/>
      <c r="F17" s="29"/>
      <c r="G17" s="32"/>
      <c r="H17" s="36"/>
      <c r="I17" s="36"/>
      <c r="J17" s="36"/>
      <c r="K17" s="36"/>
      <c r="L17" s="42"/>
      <c r="O17" s="246">
        <f t="shared" si="1"/>
        <v>0</v>
      </c>
    </row>
    <row r="18" spans="1:15" s="246" customFormat="1" ht="20.100000000000001" customHeight="1" x14ac:dyDescent="0.15">
      <c r="A18" s="246">
        <f t="shared" si="0"/>
        <v>0</v>
      </c>
      <c r="C18" s="437">
        <v>12</v>
      </c>
      <c r="D18" s="24"/>
      <c r="E18" s="27"/>
      <c r="F18" s="29"/>
      <c r="G18" s="32"/>
      <c r="H18" s="36"/>
      <c r="I18" s="36"/>
      <c r="J18" s="36"/>
      <c r="K18" s="36"/>
      <c r="L18" s="42"/>
      <c r="O18" s="246">
        <f t="shared" si="1"/>
        <v>0</v>
      </c>
    </row>
    <row r="19" spans="1:15" s="246" customFormat="1" ht="20.100000000000001" customHeight="1" x14ac:dyDescent="0.15">
      <c r="A19" s="246">
        <f t="shared" si="0"/>
        <v>0</v>
      </c>
      <c r="C19" s="437">
        <v>13</v>
      </c>
      <c r="D19" s="24"/>
      <c r="E19" s="27"/>
      <c r="F19" s="29"/>
      <c r="G19" s="32"/>
      <c r="H19" s="36"/>
      <c r="I19" s="36"/>
      <c r="J19" s="36"/>
      <c r="K19" s="36"/>
      <c r="L19" s="42"/>
      <c r="O19" s="246">
        <f t="shared" si="1"/>
        <v>0</v>
      </c>
    </row>
    <row r="20" spans="1:15" s="246" customFormat="1" ht="20.100000000000001" customHeight="1" x14ac:dyDescent="0.15">
      <c r="A20" s="246">
        <f t="shared" si="0"/>
        <v>0</v>
      </c>
      <c r="C20" s="437">
        <v>14</v>
      </c>
      <c r="D20" s="24"/>
      <c r="E20" s="27"/>
      <c r="F20" s="29"/>
      <c r="G20" s="32"/>
      <c r="H20" s="36"/>
      <c r="I20" s="36"/>
      <c r="J20" s="36"/>
      <c r="K20" s="36"/>
      <c r="L20" s="42"/>
      <c r="O20" s="246">
        <f t="shared" si="1"/>
        <v>0</v>
      </c>
    </row>
    <row r="21" spans="1:15" s="246" customFormat="1" ht="20.100000000000001" customHeight="1" x14ac:dyDescent="0.15">
      <c r="A21" s="246">
        <f t="shared" si="0"/>
        <v>0</v>
      </c>
      <c r="C21" s="437">
        <v>15</v>
      </c>
      <c r="D21" s="24"/>
      <c r="E21" s="27"/>
      <c r="F21" s="29"/>
      <c r="G21" s="32"/>
      <c r="H21" s="36"/>
      <c r="I21" s="36"/>
      <c r="J21" s="36"/>
      <c r="K21" s="36"/>
      <c r="L21" s="42"/>
      <c r="O21" s="246">
        <f t="shared" si="1"/>
        <v>0</v>
      </c>
    </row>
    <row r="22" spans="1:15" s="246" customFormat="1" ht="20.100000000000001" customHeight="1" x14ac:dyDescent="0.15">
      <c r="A22" s="246">
        <f t="shared" si="0"/>
        <v>0</v>
      </c>
      <c r="C22" s="437">
        <v>16</v>
      </c>
      <c r="D22" s="24"/>
      <c r="E22" s="27"/>
      <c r="F22" s="29"/>
      <c r="G22" s="32"/>
      <c r="H22" s="36"/>
      <c r="I22" s="36"/>
      <c r="J22" s="36"/>
      <c r="K22" s="36"/>
      <c r="L22" s="42"/>
      <c r="O22" s="246">
        <f t="shared" si="1"/>
        <v>0</v>
      </c>
    </row>
    <row r="23" spans="1:15" s="246" customFormat="1" ht="20.100000000000001" customHeight="1" x14ac:dyDescent="0.15">
      <c r="A23" s="246">
        <f t="shared" si="0"/>
        <v>0</v>
      </c>
      <c r="C23" s="437">
        <v>17</v>
      </c>
      <c r="D23" s="24"/>
      <c r="E23" s="27"/>
      <c r="F23" s="29"/>
      <c r="G23" s="32"/>
      <c r="H23" s="36"/>
      <c r="I23" s="36"/>
      <c r="J23" s="36"/>
      <c r="K23" s="36"/>
      <c r="L23" s="42"/>
      <c r="O23" s="246">
        <f t="shared" si="1"/>
        <v>0</v>
      </c>
    </row>
    <row r="24" spans="1:15" s="246" customFormat="1" ht="20.100000000000001" customHeight="1" x14ac:dyDescent="0.15">
      <c r="A24" s="246">
        <f t="shared" si="0"/>
        <v>0</v>
      </c>
      <c r="C24" s="437">
        <v>18</v>
      </c>
      <c r="D24" s="24"/>
      <c r="E24" s="27"/>
      <c r="F24" s="29"/>
      <c r="G24" s="32"/>
      <c r="H24" s="36"/>
      <c r="I24" s="36"/>
      <c r="J24" s="36"/>
      <c r="K24" s="36"/>
      <c r="L24" s="42"/>
      <c r="O24" s="246">
        <f t="shared" si="1"/>
        <v>0</v>
      </c>
    </row>
    <row r="25" spans="1:15" s="246" customFormat="1" ht="20.100000000000001" customHeight="1" x14ac:dyDescent="0.15">
      <c r="A25" s="246">
        <f t="shared" si="0"/>
        <v>0</v>
      </c>
      <c r="C25" s="437">
        <v>19</v>
      </c>
      <c r="D25" s="24"/>
      <c r="E25" s="27"/>
      <c r="F25" s="29"/>
      <c r="G25" s="32"/>
      <c r="H25" s="36"/>
      <c r="I25" s="36"/>
      <c r="J25" s="36"/>
      <c r="K25" s="36"/>
      <c r="L25" s="42"/>
      <c r="O25" s="246">
        <f t="shared" si="1"/>
        <v>0</v>
      </c>
    </row>
    <row r="26" spans="1:15" s="246" customFormat="1" ht="20.100000000000001" customHeight="1" x14ac:dyDescent="0.15">
      <c r="A26" s="246">
        <f t="shared" si="0"/>
        <v>0</v>
      </c>
      <c r="C26" s="437">
        <v>20</v>
      </c>
      <c r="D26" s="24"/>
      <c r="E26" s="27"/>
      <c r="F26" s="29"/>
      <c r="G26" s="32"/>
      <c r="H26" s="36"/>
      <c r="I26" s="36"/>
      <c r="J26" s="36"/>
      <c r="K26" s="36"/>
      <c r="L26" s="42"/>
      <c r="O26" s="246">
        <f t="shared" si="1"/>
        <v>0</v>
      </c>
    </row>
    <row r="27" spans="1:15" s="246" customFormat="1" ht="20.100000000000001" customHeight="1" x14ac:dyDescent="0.15">
      <c r="A27" s="246">
        <f t="shared" si="0"/>
        <v>0</v>
      </c>
      <c r="C27" s="437">
        <v>21</v>
      </c>
      <c r="D27" s="24"/>
      <c r="E27" s="27"/>
      <c r="F27" s="29"/>
      <c r="G27" s="32"/>
      <c r="H27" s="36"/>
      <c r="I27" s="36"/>
      <c r="J27" s="36"/>
      <c r="K27" s="36"/>
      <c r="L27" s="42"/>
      <c r="O27" s="246">
        <f t="shared" si="1"/>
        <v>0</v>
      </c>
    </row>
    <row r="28" spans="1:15" s="246" customFormat="1" ht="20.100000000000001" customHeight="1" x14ac:dyDescent="0.15">
      <c r="A28" s="246">
        <f t="shared" si="0"/>
        <v>0</v>
      </c>
      <c r="C28" s="437">
        <v>22</v>
      </c>
      <c r="D28" s="24"/>
      <c r="E28" s="27"/>
      <c r="F28" s="29"/>
      <c r="G28" s="32"/>
      <c r="H28" s="36"/>
      <c r="I28" s="36"/>
      <c r="J28" s="36"/>
      <c r="K28" s="36"/>
      <c r="L28" s="42"/>
      <c r="O28" s="246">
        <f t="shared" si="1"/>
        <v>0</v>
      </c>
    </row>
    <row r="29" spans="1:15" s="246" customFormat="1" ht="20.100000000000001" customHeight="1" x14ac:dyDescent="0.15">
      <c r="A29" s="246">
        <f t="shared" si="0"/>
        <v>0</v>
      </c>
      <c r="C29" s="437">
        <v>23</v>
      </c>
      <c r="D29" s="24"/>
      <c r="E29" s="27"/>
      <c r="F29" s="29"/>
      <c r="G29" s="32"/>
      <c r="H29" s="36"/>
      <c r="I29" s="36"/>
      <c r="J29" s="36"/>
      <c r="K29" s="36"/>
      <c r="L29" s="42"/>
      <c r="O29" s="246">
        <f t="shared" si="1"/>
        <v>0</v>
      </c>
    </row>
    <row r="30" spans="1:15" s="246" customFormat="1" ht="20.100000000000001" customHeight="1" x14ac:dyDescent="0.15">
      <c r="A30" s="246">
        <f t="shared" si="0"/>
        <v>0</v>
      </c>
      <c r="C30" s="437">
        <v>24</v>
      </c>
      <c r="D30" s="24"/>
      <c r="E30" s="27"/>
      <c r="F30" s="29"/>
      <c r="G30" s="32"/>
      <c r="H30" s="36"/>
      <c r="I30" s="36"/>
      <c r="J30" s="36"/>
      <c r="K30" s="36"/>
      <c r="L30" s="42"/>
      <c r="O30" s="246">
        <f t="shared" si="1"/>
        <v>0</v>
      </c>
    </row>
    <row r="31" spans="1:15" s="246" customFormat="1" ht="20.100000000000001" customHeight="1" x14ac:dyDescent="0.15">
      <c r="A31" s="246">
        <f t="shared" si="0"/>
        <v>0</v>
      </c>
      <c r="C31" s="437">
        <v>25</v>
      </c>
      <c r="D31" s="24"/>
      <c r="E31" s="27"/>
      <c r="F31" s="29"/>
      <c r="G31" s="32"/>
      <c r="H31" s="36"/>
      <c r="I31" s="36"/>
      <c r="J31" s="36"/>
      <c r="K31" s="36"/>
      <c r="L31" s="42"/>
      <c r="O31" s="246">
        <f t="shared" si="1"/>
        <v>0</v>
      </c>
    </row>
    <row r="32" spans="1:15" s="246" customFormat="1" ht="20.100000000000001" customHeight="1" x14ac:dyDescent="0.15">
      <c r="A32" s="246">
        <f t="shared" si="0"/>
        <v>0</v>
      </c>
      <c r="C32" s="437">
        <v>26</v>
      </c>
      <c r="D32" s="24"/>
      <c r="E32" s="27"/>
      <c r="F32" s="29"/>
      <c r="G32" s="32"/>
      <c r="H32" s="36"/>
      <c r="I32" s="36"/>
      <c r="J32" s="36"/>
      <c r="K32" s="36"/>
      <c r="L32" s="42"/>
      <c r="O32" s="246">
        <f t="shared" si="1"/>
        <v>0</v>
      </c>
    </row>
    <row r="33" spans="1:15" s="246" customFormat="1" ht="20.100000000000001" customHeight="1" x14ac:dyDescent="0.15">
      <c r="A33" s="246">
        <f t="shared" si="0"/>
        <v>0</v>
      </c>
      <c r="C33" s="437">
        <v>27</v>
      </c>
      <c r="D33" s="24"/>
      <c r="E33" s="27"/>
      <c r="F33" s="29"/>
      <c r="G33" s="32"/>
      <c r="H33" s="36"/>
      <c r="I33" s="36"/>
      <c r="J33" s="36"/>
      <c r="K33" s="36"/>
      <c r="L33" s="42"/>
      <c r="O33" s="246">
        <f t="shared" si="1"/>
        <v>0</v>
      </c>
    </row>
    <row r="34" spans="1:15" s="246" customFormat="1" ht="20.100000000000001" customHeight="1" x14ac:dyDescent="0.15">
      <c r="A34" s="246">
        <f t="shared" si="0"/>
        <v>0</v>
      </c>
      <c r="C34" s="437">
        <v>28</v>
      </c>
      <c r="D34" s="24"/>
      <c r="E34" s="27"/>
      <c r="F34" s="29"/>
      <c r="G34" s="32"/>
      <c r="H34" s="36"/>
      <c r="I34" s="36"/>
      <c r="J34" s="36"/>
      <c r="K34" s="36"/>
      <c r="L34" s="42"/>
      <c r="O34" s="246">
        <f t="shared" si="1"/>
        <v>0</v>
      </c>
    </row>
    <row r="35" spans="1:15" s="246" customFormat="1" ht="20.100000000000001" customHeight="1" x14ac:dyDescent="0.15">
      <c r="A35" s="246">
        <f t="shared" si="0"/>
        <v>0</v>
      </c>
      <c r="C35" s="437">
        <v>29</v>
      </c>
      <c r="D35" s="24"/>
      <c r="E35" s="27"/>
      <c r="F35" s="29"/>
      <c r="G35" s="33"/>
      <c r="H35" s="37"/>
      <c r="I35" s="37"/>
      <c r="J35" s="37"/>
      <c r="K35" s="37"/>
      <c r="L35" s="43"/>
      <c r="O35" s="246">
        <f t="shared" si="1"/>
        <v>0</v>
      </c>
    </row>
    <row r="36" spans="1:15" s="246" customFormat="1" ht="20.100000000000001" customHeight="1" x14ac:dyDescent="0.15">
      <c r="A36" s="246">
        <f t="shared" si="0"/>
        <v>0</v>
      </c>
      <c r="C36" s="437">
        <v>30</v>
      </c>
      <c r="D36" s="24"/>
      <c r="E36" s="27"/>
      <c r="F36" s="29"/>
      <c r="G36" s="32"/>
      <c r="H36" s="36"/>
      <c r="I36" s="36"/>
      <c r="J36" s="36"/>
      <c r="K36" s="36"/>
      <c r="L36" s="42"/>
      <c r="O36" s="246">
        <f t="shared" si="1"/>
        <v>0</v>
      </c>
    </row>
    <row r="37" spans="1:15" s="246" customFormat="1" ht="20.100000000000001" customHeight="1" x14ac:dyDescent="0.15">
      <c r="A37" s="246">
        <f t="shared" si="0"/>
        <v>0</v>
      </c>
      <c r="C37" s="437">
        <v>31</v>
      </c>
      <c r="D37" s="24"/>
      <c r="E37" s="27"/>
      <c r="F37" s="29"/>
      <c r="G37" s="32"/>
      <c r="H37" s="36"/>
      <c r="I37" s="36"/>
      <c r="J37" s="36"/>
      <c r="K37" s="36"/>
      <c r="L37" s="42"/>
      <c r="O37" s="246">
        <f t="shared" si="1"/>
        <v>0</v>
      </c>
    </row>
    <row r="38" spans="1:15" s="246" customFormat="1" ht="20.100000000000001" customHeight="1" x14ac:dyDescent="0.15">
      <c r="A38" s="246">
        <f t="shared" si="0"/>
        <v>0</v>
      </c>
      <c r="C38" s="437">
        <v>32</v>
      </c>
      <c r="D38" s="24"/>
      <c r="E38" s="27"/>
      <c r="F38" s="29"/>
      <c r="G38" s="32"/>
      <c r="H38" s="36"/>
      <c r="I38" s="36"/>
      <c r="J38" s="36"/>
      <c r="K38" s="36"/>
      <c r="L38" s="42"/>
      <c r="O38" s="246">
        <f t="shared" si="1"/>
        <v>0</v>
      </c>
    </row>
    <row r="39" spans="1:15" s="246" customFormat="1" ht="20.100000000000001" customHeight="1" x14ac:dyDescent="0.15">
      <c r="A39" s="246">
        <f t="shared" ref="A39:A70" si="2">IFERROR(IF(AND(OR($C39=1,$O39&gt;0), TRIM($D39)=""),1001,0),3)</f>
        <v>0</v>
      </c>
      <c r="C39" s="437">
        <v>33</v>
      </c>
      <c r="D39" s="24"/>
      <c r="E39" s="27"/>
      <c r="F39" s="29"/>
      <c r="G39" s="32"/>
      <c r="H39" s="36"/>
      <c r="I39" s="36"/>
      <c r="J39" s="36"/>
      <c r="K39" s="36"/>
      <c r="L39" s="42"/>
      <c r="O39" s="246">
        <f t="shared" si="1"/>
        <v>0</v>
      </c>
    </row>
    <row r="40" spans="1:15" s="246" customFormat="1" ht="20.100000000000001" customHeight="1" x14ac:dyDescent="0.15">
      <c r="A40" s="246">
        <f t="shared" si="2"/>
        <v>0</v>
      </c>
      <c r="C40" s="437">
        <v>34</v>
      </c>
      <c r="D40" s="24"/>
      <c r="E40" s="27"/>
      <c r="F40" s="29"/>
      <c r="G40" s="32"/>
      <c r="H40" s="36"/>
      <c r="I40" s="36"/>
      <c r="J40" s="36"/>
      <c r="K40" s="36"/>
      <c r="L40" s="42"/>
      <c r="O40" s="246">
        <f t="shared" si="1"/>
        <v>0</v>
      </c>
    </row>
    <row r="41" spans="1:15" s="246" customFormat="1" ht="20.100000000000001" customHeight="1" x14ac:dyDescent="0.15">
      <c r="A41" s="246">
        <f t="shared" si="2"/>
        <v>0</v>
      </c>
      <c r="C41" s="437">
        <v>35</v>
      </c>
      <c r="D41" s="24"/>
      <c r="E41" s="27"/>
      <c r="F41" s="29"/>
      <c r="G41" s="32"/>
      <c r="H41" s="36"/>
      <c r="I41" s="36"/>
      <c r="J41" s="36"/>
      <c r="K41" s="36"/>
      <c r="L41" s="42"/>
      <c r="O41" s="246">
        <f t="shared" si="1"/>
        <v>0</v>
      </c>
    </row>
    <row r="42" spans="1:15" s="246" customFormat="1" ht="20.100000000000001" customHeight="1" x14ac:dyDescent="0.15">
      <c r="A42" s="246">
        <f t="shared" si="2"/>
        <v>0</v>
      </c>
      <c r="C42" s="437">
        <v>36</v>
      </c>
      <c r="D42" s="24"/>
      <c r="E42" s="27"/>
      <c r="F42" s="29"/>
      <c r="G42" s="32"/>
      <c r="H42" s="36"/>
      <c r="I42" s="36"/>
      <c r="J42" s="36"/>
      <c r="K42" s="36"/>
      <c r="L42" s="42"/>
      <c r="O42" s="246">
        <f t="shared" si="1"/>
        <v>0</v>
      </c>
    </row>
    <row r="43" spans="1:15" s="246" customFormat="1" ht="20.100000000000001" customHeight="1" x14ac:dyDescent="0.15">
      <c r="A43" s="246">
        <f t="shared" si="2"/>
        <v>0</v>
      </c>
      <c r="C43" s="437">
        <v>37</v>
      </c>
      <c r="D43" s="24"/>
      <c r="E43" s="27"/>
      <c r="F43" s="29"/>
      <c r="G43" s="32"/>
      <c r="H43" s="36"/>
      <c r="I43" s="36"/>
      <c r="J43" s="36"/>
      <c r="K43" s="36"/>
      <c r="L43" s="42"/>
      <c r="O43" s="246">
        <f t="shared" si="1"/>
        <v>0</v>
      </c>
    </row>
    <row r="44" spans="1:15" s="246" customFormat="1" ht="20.100000000000001" customHeight="1" x14ac:dyDescent="0.15">
      <c r="A44" s="246">
        <f t="shared" si="2"/>
        <v>0</v>
      </c>
      <c r="C44" s="437">
        <v>38</v>
      </c>
      <c r="D44" s="24"/>
      <c r="E44" s="27"/>
      <c r="F44" s="29"/>
      <c r="G44" s="32"/>
      <c r="H44" s="36"/>
      <c r="I44" s="36"/>
      <c r="J44" s="36"/>
      <c r="K44" s="36"/>
      <c r="L44" s="42"/>
      <c r="O44" s="246">
        <f t="shared" si="1"/>
        <v>0</v>
      </c>
    </row>
    <row r="45" spans="1:15" s="246" customFormat="1" ht="20.100000000000001" customHeight="1" x14ac:dyDescent="0.15">
      <c r="A45" s="246">
        <f t="shared" si="2"/>
        <v>0</v>
      </c>
      <c r="C45" s="437">
        <v>39</v>
      </c>
      <c r="D45" s="24"/>
      <c r="E45" s="27"/>
      <c r="F45" s="29"/>
      <c r="G45" s="32"/>
      <c r="H45" s="36"/>
      <c r="I45" s="36"/>
      <c r="J45" s="36"/>
      <c r="K45" s="36"/>
      <c r="L45" s="42"/>
      <c r="O45" s="246">
        <f t="shared" si="1"/>
        <v>0</v>
      </c>
    </row>
    <row r="46" spans="1:15" s="246" customFormat="1" ht="20.100000000000001" customHeight="1" x14ac:dyDescent="0.15">
      <c r="A46" s="246">
        <f t="shared" si="2"/>
        <v>0</v>
      </c>
      <c r="C46" s="437">
        <v>40</v>
      </c>
      <c r="D46" s="24"/>
      <c r="E46" s="27"/>
      <c r="F46" s="29"/>
      <c r="G46" s="32"/>
      <c r="H46" s="36"/>
      <c r="I46" s="36"/>
      <c r="J46" s="36"/>
      <c r="K46" s="36"/>
      <c r="L46" s="42"/>
      <c r="O46" s="246">
        <f t="shared" si="1"/>
        <v>0</v>
      </c>
    </row>
    <row r="47" spans="1:15" s="246" customFormat="1" ht="20.100000000000001" customHeight="1" x14ac:dyDescent="0.15">
      <c r="A47" s="246">
        <f t="shared" si="2"/>
        <v>0</v>
      </c>
      <c r="C47" s="437">
        <v>41</v>
      </c>
      <c r="D47" s="24"/>
      <c r="E47" s="27"/>
      <c r="F47" s="29"/>
      <c r="G47" s="32"/>
      <c r="H47" s="36"/>
      <c r="I47" s="36"/>
      <c r="J47" s="36"/>
      <c r="K47" s="36"/>
      <c r="L47" s="42"/>
      <c r="O47" s="246">
        <f t="shared" si="1"/>
        <v>0</v>
      </c>
    </row>
    <row r="48" spans="1:15" s="246" customFormat="1" ht="20.100000000000001" customHeight="1" x14ac:dyDescent="0.15">
      <c r="A48" s="246">
        <f t="shared" si="2"/>
        <v>0</v>
      </c>
      <c r="C48" s="437">
        <v>42</v>
      </c>
      <c r="D48" s="24"/>
      <c r="E48" s="27"/>
      <c r="F48" s="29"/>
      <c r="G48" s="32"/>
      <c r="H48" s="36"/>
      <c r="I48" s="36"/>
      <c r="J48" s="36"/>
      <c r="K48" s="36"/>
      <c r="L48" s="42"/>
      <c r="O48" s="246">
        <f t="shared" si="1"/>
        <v>0</v>
      </c>
    </row>
    <row r="49" spans="1:15" s="246" customFormat="1" ht="20.100000000000001" customHeight="1" x14ac:dyDescent="0.15">
      <c r="A49" s="246">
        <f t="shared" si="2"/>
        <v>0</v>
      </c>
      <c r="C49" s="437">
        <v>43</v>
      </c>
      <c r="D49" s="24"/>
      <c r="E49" s="27"/>
      <c r="F49" s="29"/>
      <c r="G49" s="32"/>
      <c r="H49" s="36"/>
      <c r="I49" s="36"/>
      <c r="J49" s="36"/>
      <c r="K49" s="36"/>
      <c r="L49" s="42"/>
      <c r="O49" s="246">
        <f t="shared" si="1"/>
        <v>0</v>
      </c>
    </row>
    <row r="50" spans="1:15" s="246" customFormat="1" ht="20.100000000000001" customHeight="1" x14ac:dyDescent="0.15">
      <c r="A50" s="246">
        <f t="shared" si="2"/>
        <v>0</v>
      </c>
      <c r="C50" s="437">
        <v>44</v>
      </c>
      <c r="D50" s="24"/>
      <c r="E50" s="27"/>
      <c r="F50" s="29"/>
      <c r="G50" s="32"/>
      <c r="H50" s="36"/>
      <c r="I50" s="36"/>
      <c r="J50" s="36"/>
      <c r="K50" s="36"/>
      <c r="L50" s="42"/>
      <c r="O50" s="246">
        <f t="shared" si="1"/>
        <v>0</v>
      </c>
    </row>
    <row r="51" spans="1:15" s="246" customFormat="1" ht="20.100000000000001" customHeight="1" x14ac:dyDescent="0.15">
      <c r="A51" s="246">
        <f t="shared" si="2"/>
        <v>0</v>
      </c>
      <c r="C51" s="437">
        <v>45</v>
      </c>
      <c r="D51" s="24"/>
      <c r="E51" s="27"/>
      <c r="F51" s="29"/>
      <c r="G51" s="32"/>
      <c r="H51" s="36"/>
      <c r="I51" s="36"/>
      <c r="J51" s="36"/>
      <c r="K51" s="36"/>
      <c r="L51" s="42"/>
      <c r="O51" s="246">
        <f t="shared" si="1"/>
        <v>0</v>
      </c>
    </row>
    <row r="52" spans="1:15" s="246" customFormat="1" ht="20.100000000000001" customHeight="1" x14ac:dyDescent="0.15">
      <c r="A52" s="246">
        <f t="shared" si="2"/>
        <v>0</v>
      </c>
      <c r="C52" s="437">
        <v>46</v>
      </c>
      <c r="D52" s="24"/>
      <c r="E52" s="27"/>
      <c r="F52" s="29"/>
      <c r="G52" s="32"/>
      <c r="H52" s="36"/>
      <c r="I52" s="36"/>
      <c r="J52" s="36"/>
      <c r="K52" s="36"/>
      <c r="L52" s="42"/>
      <c r="O52" s="246">
        <f t="shared" si="1"/>
        <v>0</v>
      </c>
    </row>
    <row r="53" spans="1:15" s="246" customFormat="1" ht="20.100000000000001" customHeight="1" x14ac:dyDescent="0.15">
      <c r="A53" s="246">
        <f t="shared" si="2"/>
        <v>0</v>
      </c>
      <c r="C53" s="437">
        <v>47</v>
      </c>
      <c r="D53" s="24"/>
      <c r="E53" s="27"/>
      <c r="F53" s="29"/>
      <c r="G53" s="32"/>
      <c r="H53" s="36"/>
      <c r="I53" s="36"/>
      <c r="J53" s="36"/>
      <c r="K53" s="36"/>
      <c r="L53" s="42"/>
      <c r="O53" s="246">
        <f t="shared" si="1"/>
        <v>0</v>
      </c>
    </row>
    <row r="54" spans="1:15" s="246" customFormat="1" ht="20.100000000000001" customHeight="1" x14ac:dyDescent="0.15">
      <c r="A54" s="246">
        <f t="shared" si="2"/>
        <v>0</v>
      </c>
      <c r="C54" s="437">
        <v>48</v>
      </c>
      <c r="D54" s="24"/>
      <c r="E54" s="27"/>
      <c r="F54" s="29"/>
      <c r="G54" s="32"/>
      <c r="H54" s="36"/>
      <c r="I54" s="36"/>
      <c r="J54" s="36"/>
      <c r="K54" s="36"/>
      <c r="L54" s="42"/>
      <c r="O54" s="246">
        <f t="shared" si="1"/>
        <v>0</v>
      </c>
    </row>
    <row r="55" spans="1:15" s="246" customFormat="1" ht="20.100000000000001" customHeight="1" x14ac:dyDescent="0.15">
      <c r="A55" s="246">
        <f t="shared" si="2"/>
        <v>0</v>
      </c>
      <c r="C55" s="437">
        <v>49</v>
      </c>
      <c r="D55" s="24"/>
      <c r="E55" s="27"/>
      <c r="F55" s="29"/>
      <c r="G55" s="33"/>
      <c r="H55" s="37"/>
      <c r="I55" s="37"/>
      <c r="J55" s="37"/>
      <c r="K55" s="37"/>
      <c r="L55" s="43"/>
      <c r="O55" s="246">
        <f t="shared" si="1"/>
        <v>0</v>
      </c>
    </row>
    <row r="56" spans="1:15" s="246" customFormat="1" ht="20.100000000000001" customHeight="1" x14ac:dyDescent="0.15">
      <c r="A56" s="246">
        <f t="shared" si="2"/>
        <v>0</v>
      </c>
      <c r="C56" s="437">
        <v>50</v>
      </c>
      <c r="D56" s="24"/>
      <c r="E56" s="27"/>
      <c r="F56" s="29"/>
      <c r="G56" s="31"/>
      <c r="H56" s="35"/>
      <c r="I56" s="35"/>
      <c r="J56" s="35"/>
      <c r="K56" s="35"/>
      <c r="L56" s="41"/>
      <c r="O56" s="246">
        <f t="shared" si="1"/>
        <v>0</v>
      </c>
    </row>
    <row r="57" spans="1:15" s="246" customFormat="1" ht="20.100000000000001" customHeight="1" x14ac:dyDescent="0.15">
      <c r="A57" s="246">
        <f t="shared" si="2"/>
        <v>0</v>
      </c>
      <c r="C57" s="437">
        <v>51</v>
      </c>
      <c r="D57" s="24"/>
      <c r="E57" s="27"/>
      <c r="F57" s="29"/>
      <c r="G57" s="32"/>
      <c r="H57" s="36"/>
      <c r="I57" s="36"/>
      <c r="J57" s="36"/>
      <c r="K57" s="36"/>
      <c r="L57" s="42"/>
      <c r="O57" s="246">
        <f t="shared" si="1"/>
        <v>0</v>
      </c>
    </row>
    <row r="58" spans="1:15" s="246" customFormat="1" ht="20.100000000000001" customHeight="1" x14ac:dyDescent="0.15">
      <c r="A58" s="246">
        <f t="shared" si="2"/>
        <v>0</v>
      </c>
      <c r="C58" s="437">
        <v>52</v>
      </c>
      <c r="D58" s="24"/>
      <c r="E58" s="27"/>
      <c r="F58" s="29"/>
      <c r="G58" s="32"/>
      <c r="H58" s="36"/>
      <c r="I58" s="36"/>
      <c r="J58" s="36"/>
      <c r="K58" s="36"/>
      <c r="L58" s="42"/>
      <c r="O58" s="246">
        <f t="shared" si="1"/>
        <v>0</v>
      </c>
    </row>
    <row r="59" spans="1:15" s="246" customFormat="1" ht="20.100000000000001" customHeight="1" x14ac:dyDescent="0.15">
      <c r="A59" s="246">
        <f t="shared" si="2"/>
        <v>0</v>
      </c>
      <c r="C59" s="437">
        <v>53</v>
      </c>
      <c r="D59" s="24"/>
      <c r="E59" s="27"/>
      <c r="F59" s="29"/>
      <c r="G59" s="32"/>
      <c r="H59" s="36"/>
      <c r="I59" s="36"/>
      <c r="J59" s="36"/>
      <c r="K59" s="36"/>
      <c r="L59" s="42"/>
      <c r="O59" s="246">
        <f t="shared" si="1"/>
        <v>0</v>
      </c>
    </row>
    <row r="60" spans="1:15" s="246" customFormat="1" ht="20.100000000000001" customHeight="1" x14ac:dyDescent="0.15">
      <c r="A60" s="246">
        <f t="shared" si="2"/>
        <v>0</v>
      </c>
      <c r="C60" s="437">
        <v>54</v>
      </c>
      <c r="D60" s="24"/>
      <c r="E60" s="27"/>
      <c r="F60" s="29"/>
      <c r="G60" s="32"/>
      <c r="H60" s="36"/>
      <c r="I60" s="36"/>
      <c r="J60" s="36"/>
      <c r="K60" s="36"/>
      <c r="L60" s="42"/>
      <c r="O60" s="246">
        <f t="shared" si="1"/>
        <v>0</v>
      </c>
    </row>
    <row r="61" spans="1:15" s="246" customFormat="1" ht="20.100000000000001" customHeight="1" x14ac:dyDescent="0.15">
      <c r="A61" s="246">
        <f t="shared" si="2"/>
        <v>0</v>
      </c>
      <c r="C61" s="437">
        <v>55</v>
      </c>
      <c r="D61" s="24"/>
      <c r="E61" s="27"/>
      <c r="F61" s="29"/>
      <c r="G61" s="32"/>
      <c r="H61" s="36"/>
      <c r="I61" s="36"/>
      <c r="J61" s="36"/>
      <c r="K61" s="36"/>
      <c r="L61" s="42"/>
      <c r="O61" s="246">
        <f t="shared" si="1"/>
        <v>0</v>
      </c>
    </row>
    <row r="62" spans="1:15" s="246" customFormat="1" ht="20.100000000000001" customHeight="1" x14ac:dyDescent="0.15">
      <c r="A62" s="246">
        <f t="shared" si="2"/>
        <v>0</v>
      </c>
      <c r="C62" s="437">
        <v>56</v>
      </c>
      <c r="D62" s="24"/>
      <c r="E62" s="27"/>
      <c r="F62" s="29"/>
      <c r="G62" s="32"/>
      <c r="H62" s="36"/>
      <c r="I62" s="36"/>
      <c r="J62" s="36"/>
      <c r="K62" s="36"/>
      <c r="L62" s="42"/>
      <c r="O62" s="246">
        <f t="shared" si="1"/>
        <v>0</v>
      </c>
    </row>
    <row r="63" spans="1:15" s="246" customFormat="1" ht="20.100000000000001" customHeight="1" x14ac:dyDescent="0.15">
      <c r="A63" s="246">
        <f t="shared" si="2"/>
        <v>0</v>
      </c>
      <c r="C63" s="437">
        <v>57</v>
      </c>
      <c r="D63" s="24"/>
      <c r="E63" s="27"/>
      <c r="F63" s="29"/>
      <c r="G63" s="32"/>
      <c r="H63" s="36"/>
      <c r="I63" s="36"/>
      <c r="J63" s="36"/>
      <c r="K63" s="36"/>
      <c r="L63" s="42"/>
      <c r="O63" s="246">
        <f t="shared" si="1"/>
        <v>0</v>
      </c>
    </row>
    <row r="64" spans="1:15" s="246" customFormat="1" ht="20.100000000000001" customHeight="1" x14ac:dyDescent="0.15">
      <c r="A64" s="246">
        <f t="shared" si="2"/>
        <v>0</v>
      </c>
      <c r="C64" s="437">
        <v>58</v>
      </c>
      <c r="D64" s="24"/>
      <c r="E64" s="27"/>
      <c r="F64" s="29"/>
      <c r="G64" s="32"/>
      <c r="H64" s="36"/>
      <c r="I64" s="36"/>
      <c r="J64" s="36"/>
      <c r="K64" s="36"/>
      <c r="L64" s="42"/>
      <c r="O64" s="246">
        <f t="shared" si="1"/>
        <v>0</v>
      </c>
    </row>
    <row r="65" spans="1:15" s="246" customFormat="1" ht="20.100000000000001" customHeight="1" x14ac:dyDescent="0.15">
      <c r="A65" s="246">
        <f t="shared" si="2"/>
        <v>0</v>
      </c>
      <c r="C65" s="437">
        <v>59</v>
      </c>
      <c r="D65" s="24"/>
      <c r="E65" s="27"/>
      <c r="F65" s="29"/>
      <c r="G65" s="32"/>
      <c r="H65" s="36"/>
      <c r="I65" s="36"/>
      <c r="J65" s="36"/>
      <c r="K65" s="36"/>
      <c r="L65" s="42"/>
      <c r="O65" s="246">
        <f t="shared" si="1"/>
        <v>0</v>
      </c>
    </row>
    <row r="66" spans="1:15" s="246" customFormat="1" ht="20.100000000000001" customHeight="1" x14ac:dyDescent="0.15">
      <c r="A66" s="246">
        <f t="shared" si="2"/>
        <v>0</v>
      </c>
      <c r="C66" s="437">
        <v>60</v>
      </c>
      <c r="D66" s="24"/>
      <c r="E66" s="27"/>
      <c r="F66" s="29"/>
      <c r="G66" s="32"/>
      <c r="H66" s="36"/>
      <c r="I66" s="36"/>
      <c r="J66" s="36"/>
      <c r="K66" s="36"/>
      <c r="L66" s="42"/>
      <c r="O66" s="246">
        <f t="shared" si="1"/>
        <v>0</v>
      </c>
    </row>
    <row r="67" spans="1:15" s="246" customFormat="1" ht="20.100000000000001" customHeight="1" x14ac:dyDescent="0.15">
      <c r="A67" s="246">
        <f t="shared" si="2"/>
        <v>0</v>
      </c>
      <c r="C67" s="437">
        <v>61</v>
      </c>
      <c r="D67" s="24"/>
      <c r="E67" s="27"/>
      <c r="F67" s="29"/>
      <c r="G67" s="32"/>
      <c r="H67" s="36"/>
      <c r="I67" s="36"/>
      <c r="J67" s="36"/>
      <c r="K67" s="36"/>
      <c r="L67" s="42"/>
      <c r="O67" s="246">
        <f t="shared" si="1"/>
        <v>0</v>
      </c>
    </row>
    <row r="68" spans="1:15" s="246" customFormat="1" ht="20.100000000000001" customHeight="1" x14ac:dyDescent="0.15">
      <c r="A68" s="246">
        <f t="shared" si="2"/>
        <v>0</v>
      </c>
      <c r="C68" s="437">
        <v>62</v>
      </c>
      <c r="D68" s="24"/>
      <c r="E68" s="27"/>
      <c r="F68" s="29"/>
      <c r="G68" s="32"/>
      <c r="H68" s="36"/>
      <c r="I68" s="36"/>
      <c r="J68" s="36"/>
      <c r="K68" s="36"/>
      <c r="L68" s="42"/>
      <c r="O68" s="246">
        <f t="shared" si="1"/>
        <v>0</v>
      </c>
    </row>
    <row r="69" spans="1:15" s="246" customFormat="1" ht="20.100000000000001" customHeight="1" x14ac:dyDescent="0.15">
      <c r="A69" s="246">
        <f t="shared" si="2"/>
        <v>0</v>
      </c>
      <c r="C69" s="437">
        <v>63</v>
      </c>
      <c r="D69" s="24"/>
      <c r="E69" s="27"/>
      <c r="F69" s="29"/>
      <c r="G69" s="32"/>
      <c r="H69" s="36"/>
      <c r="I69" s="36"/>
      <c r="J69" s="36"/>
      <c r="K69" s="36"/>
      <c r="L69" s="42"/>
      <c r="O69" s="246">
        <f t="shared" si="1"/>
        <v>0</v>
      </c>
    </row>
    <row r="70" spans="1:15" s="246" customFormat="1" ht="20.100000000000001" customHeight="1" x14ac:dyDescent="0.15">
      <c r="A70" s="246">
        <f t="shared" si="2"/>
        <v>0</v>
      </c>
      <c r="C70" s="437">
        <v>64</v>
      </c>
      <c r="D70" s="24"/>
      <c r="E70" s="27"/>
      <c r="F70" s="29"/>
      <c r="G70" s="32"/>
      <c r="H70" s="36"/>
      <c r="I70" s="36"/>
      <c r="J70" s="36"/>
      <c r="K70" s="36"/>
      <c r="L70" s="42"/>
      <c r="O70" s="246">
        <f t="shared" si="1"/>
        <v>0</v>
      </c>
    </row>
    <row r="71" spans="1:15" s="246" customFormat="1" ht="20.100000000000001" customHeight="1" x14ac:dyDescent="0.15">
      <c r="A71" s="246">
        <f t="shared" ref="A71:A102" si="3">IFERROR(IF(AND(OR($C71=1,$O71&gt;0), TRIM($D71)=""),1001,0),3)</f>
        <v>0</v>
      </c>
      <c r="C71" s="437">
        <v>65</v>
      </c>
      <c r="D71" s="24"/>
      <c r="E71" s="27"/>
      <c r="F71" s="29"/>
      <c r="G71" s="32"/>
      <c r="H71" s="36"/>
      <c r="I71" s="36"/>
      <c r="J71" s="36"/>
      <c r="K71" s="36"/>
      <c r="L71" s="42"/>
      <c r="O71" s="246">
        <f t="shared" si="1"/>
        <v>0</v>
      </c>
    </row>
    <row r="72" spans="1:15" s="246" customFormat="1" ht="20.100000000000001" customHeight="1" x14ac:dyDescent="0.15">
      <c r="A72" s="246">
        <f t="shared" si="3"/>
        <v>0</v>
      </c>
      <c r="C72" s="437">
        <v>66</v>
      </c>
      <c r="D72" s="24"/>
      <c r="E72" s="27"/>
      <c r="F72" s="29"/>
      <c r="G72" s="32"/>
      <c r="H72" s="36"/>
      <c r="I72" s="36"/>
      <c r="J72" s="36"/>
      <c r="K72" s="36"/>
      <c r="L72" s="42"/>
      <c r="O72" s="246">
        <f t="shared" ref="O72:O135" si="4">COUNTA($D72:$L72)</f>
        <v>0</v>
      </c>
    </row>
    <row r="73" spans="1:15" s="246" customFormat="1" ht="20.100000000000001" customHeight="1" x14ac:dyDescent="0.15">
      <c r="A73" s="246">
        <f t="shared" si="3"/>
        <v>0</v>
      </c>
      <c r="C73" s="437">
        <v>67</v>
      </c>
      <c r="D73" s="24"/>
      <c r="E73" s="27"/>
      <c r="F73" s="29"/>
      <c r="G73" s="32"/>
      <c r="H73" s="36"/>
      <c r="I73" s="36"/>
      <c r="J73" s="36"/>
      <c r="K73" s="36"/>
      <c r="L73" s="42"/>
      <c r="O73" s="246">
        <f t="shared" si="4"/>
        <v>0</v>
      </c>
    </row>
    <row r="74" spans="1:15" s="246" customFormat="1" ht="20.100000000000001" customHeight="1" x14ac:dyDescent="0.15">
      <c r="A74" s="246">
        <f t="shared" si="3"/>
        <v>0</v>
      </c>
      <c r="C74" s="437">
        <v>68</v>
      </c>
      <c r="D74" s="24"/>
      <c r="E74" s="27"/>
      <c r="F74" s="29"/>
      <c r="G74" s="32"/>
      <c r="H74" s="36"/>
      <c r="I74" s="36"/>
      <c r="J74" s="36"/>
      <c r="K74" s="36"/>
      <c r="L74" s="42"/>
      <c r="O74" s="246">
        <f t="shared" si="4"/>
        <v>0</v>
      </c>
    </row>
    <row r="75" spans="1:15" s="246" customFormat="1" ht="20.100000000000001" customHeight="1" x14ac:dyDescent="0.15">
      <c r="A75" s="246">
        <f t="shared" si="3"/>
        <v>0</v>
      </c>
      <c r="C75" s="437">
        <v>69</v>
      </c>
      <c r="D75" s="24"/>
      <c r="E75" s="27"/>
      <c r="F75" s="29"/>
      <c r="G75" s="32"/>
      <c r="H75" s="36"/>
      <c r="I75" s="36"/>
      <c r="J75" s="36"/>
      <c r="K75" s="36"/>
      <c r="L75" s="42"/>
      <c r="O75" s="246">
        <f t="shared" si="4"/>
        <v>0</v>
      </c>
    </row>
    <row r="76" spans="1:15" s="246" customFormat="1" ht="20.100000000000001" customHeight="1" x14ac:dyDescent="0.15">
      <c r="A76" s="246">
        <f t="shared" si="3"/>
        <v>0</v>
      </c>
      <c r="C76" s="437">
        <v>70</v>
      </c>
      <c r="D76" s="24"/>
      <c r="E76" s="27"/>
      <c r="F76" s="29"/>
      <c r="G76" s="32"/>
      <c r="H76" s="36"/>
      <c r="I76" s="36"/>
      <c r="J76" s="36"/>
      <c r="K76" s="36"/>
      <c r="L76" s="42"/>
      <c r="O76" s="246">
        <f t="shared" si="4"/>
        <v>0</v>
      </c>
    </row>
    <row r="77" spans="1:15" s="246" customFormat="1" ht="20.100000000000001" customHeight="1" x14ac:dyDescent="0.15">
      <c r="A77" s="246">
        <f t="shared" si="3"/>
        <v>0</v>
      </c>
      <c r="C77" s="437">
        <v>71</v>
      </c>
      <c r="D77" s="24"/>
      <c r="E77" s="27"/>
      <c r="F77" s="29"/>
      <c r="G77" s="32"/>
      <c r="H77" s="36"/>
      <c r="I77" s="36"/>
      <c r="J77" s="36"/>
      <c r="K77" s="36"/>
      <c r="L77" s="42"/>
      <c r="O77" s="246">
        <f t="shared" si="4"/>
        <v>0</v>
      </c>
    </row>
    <row r="78" spans="1:15" s="246" customFormat="1" ht="20.100000000000001" customHeight="1" x14ac:dyDescent="0.15">
      <c r="A78" s="246">
        <f t="shared" si="3"/>
        <v>0</v>
      </c>
      <c r="C78" s="437">
        <v>72</v>
      </c>
      <c r="D78" s="24"/>
      <c r="E78" s="27"/>
      <c r="F78" s="29"/>
      <c r="G78" s="32"/>
      <c r="H78" s="36"/>
      <c r="I78" s="36"/>
      <c r="J78" s="36"/>
      <c r="K78" s="36"/>
      <c r="L78" s="42"/>
      <c r="O78" s="246">
        <f t="shared" si="4"/>
        <v>0</v>
      </c>
    </row>
    <row r="79" spans="1:15" s="246" customFormat="1" ht="20.100000000000001" customHeight="1" x14ac:dyDescent="0.15">
      <c r="A79" s="246">
        <f t="shared" si="3"/>
        <v>0</v>
      </c>
      <c r="C79" s="437">
        <v>73</v>
      </c>
      <c r="D79" s="24"/>
      <c r="E79" s="27"/>
      <c r="F79" s="29"/>
      <c r="G79" s="32"/>
      <c r="H79" s="36"/>
      <c r="I79" s="36"/>
      <c r="J79" s="36"/>
      <c r="K79" s="36"/>
      <c r="L79" s="42"/>
      <c r="O79" s="246">
        <f t="shared" si="4"/>
        <v>0</v>
      </c>
    </row>
    <row r="80" spans="1:15" s="246" customFormat="1" ht="20.100000000000001" customHeight="1" x14ac:dyDescent="0.15">
      <c r="A80" s="246">
        <f t="shared" si="3"/>
        <v>0</v>
      </c>
      <c r="C80" s="437">
        <v>74</v>
      </c>
      <c r="D80" s="24"/>
      <c r="E80" s="27"/>
      <c r="F80" s="29"/>
      <c r="G80" s="32"/>
      <c r="H80" s="36"/>
      <c r="I80" s="36"/>
      <c r="J80" s="36"/>
      <c r="K80" s="36"/>
      <c r="L80" s="42"/>
      <c r="O80" s="246">
        <f t="shared" si="4"/>
        <v>0</v>
      </c>
    </row>
    <row r="81" spans="1:15" s="246" customFormat="1" ht="20.100000000000001" customHeight="1" x14ac:dyDescent="0.15">
      <c r="A81" s="246">
        <f t="shared" si="3"/>
        <v>0</v>
      </c>
      <c r="C81" s="437">
        <v>75</v>
      </c>
      <c r="D81" s="24"/>
      <c r="E81" s="27"/>
      <c r="F81" s="29"/>
      <c r="G81" s="32"/>
      <c r="H81" s="36"/>
      <c r="I81" s="36"/>
      <c r="J81" s="36"/>
      <c r="K81" s="36"/>
      <c r="L81" s="42"/>
      <c r="O81" s="246">
        <f t="shared" si="4"/>
        <v>0</v>
      </c>
    </row>
    <row r="82" spans="1:15" s="246" customFormat="1" ht="20.100000000000001" customHeight="1" x14ac:dyDescent="0.15">
      <c r="A82" s="246">
        <f t="shared" si="3"/>
        <v>0</v>
      </c>
      <c r="C82" s="437">
        <v>76</v>
      </c>
      <c r="D82" s="24"/>
      <c r="E82" s="27"/>
      <c r="F82" s="29"/>
      <c r="G82" s="32"/>
      <c r="H82" s="36"/>
      <c r="I82" s="36"/>
      <c r="J82" s="36"/>
      <c r="K82" s="36"/>
      <c r="L82" s="42"/>
      <c r="O82" s="246">
        <f t="shared" si="4"/>
        <v>0</v>
      </c>
    </row>
    <row r="83" spans="1:15" s="246" customFormat="1" ht="20.100000000000001" customHeight="1" x14ac:dyDescent="0.15">
      <c r="A83" s="246">
        <f t="shared" si="3"/>
        <v>0</v>
      </c>
      <c r="C83" s="437">
        <v>77</v>
      </c>
      <c r="D83" s="24"/>
      <c r="E83" s="27"/>
      <c r="F83" s="29"/>
      <c r="G83" s="33"/>
      <c r="H83" s="37"/>
      <c r="I83" s="37"/>
      <c r="J83" s="37"/>
      <c r="K83" s="37"/>
      <c r="L83" s="43"/>
      <c r="O83" s="246">
        <f t="shared" si="4"/>
        <v>0</v>
      </c>
    </row>
    <row r="84" spans="1:15" s="246" customFormat="1" ht="20.100000000000001" customHeight="1" x14ac:dyDescent="0.15">
      <c r="A84" s="246">
        <f t="shared" si="3"/>
        <v>0</v>
      </c>
      <c r="C84" s="437">
        <v>78</v>
      </c>
      <c r="D84" s="24"/>
      <c r="E84" s="27"/>
      <c r="F84" s="29"/>
      <c r="G84" s="32"/>
      <c r="H84" s="36"/>
      <c r="I84" s="36"/>
      <c r="J84" s="36"/>
      <c r="K84" s="36"/>
      <c r="L84" s="42"/>
      <c r="O84" s="246">
        <f t="shared" si="4"/>
        <v>0</v>
      </c>
    </row>
    <row r="85" spans="1:15" s="246" customFormat="1" ht="20.100000000000001" customHeight="1" x14ac:dyDescent="0.15">
      <c r="A85" s="246">
        <f t="shared" si="3"/>
        <v>0</v>
      </c>
      <c r="C85" s="437">
        <v>79</v>
      </c>
      <c r="D85" s="24"/>
      <c r="E85" s="27"/>
      <c r="F85" s="29"/>
      <c r="G85" s="32"/>
      <c r="H85" s="36"/>
      <c r="I85" s="36"/>
      <c r="J85" s="36"/>
      <c r="K85" s="36"/>
      <c r="L85" s="42"/>
      <c r="O85" s="246">
        <f t="shared" si="4"/>
        <v>0</v>
      </c>
    </row>
    <row r="86" spans="1:15" s="246" customFormat="1" ht="20.100000000000001" customHeight="1" x14ac:dyDescent="0.15">
      <c r="A86" s="246">
        <f t="shared" si="3"/>
        <v>0</v>
      </c>
      <c r="C86" s="437">
        <v>80</v>
      </c>
      <c r="D86" s="24"/>
      <c r="E86" s="27"/>
      <c r="F86" s="29"/>
      <c r="G86" s="32"/>
      <c r="H86" s="36"/>
      <c r="I86" s="36"/>
      <c r="J86" s="36"/>
      <c r="K86" s="36"/>
      <c r="L86" s="42"/>
      <c r="O86" s="246">
        <f t="shared" si="4"/>
        <v>0</v>
      </c>
    </row>
    <row r="87" spans="1:15" s="246" customFormat="1" ht="20.100000000000001" customHeight="1" x14ac:dyDescent="0.15">
      <c r="A87" s="246">
        <f t="shared" si="3"/>
        <v>0</v>
      </c>
      <c r="C87" s="437">
        <v>81</v>
      </c>
      <c r="D87" s="24"/>
      <c r="E87" s="27"/>
      <c r="F87" s="29"/>
      <c r="G87" s="32"/>
      <c r="H87" s="36"/>
      <c r="I87" s="36"/>
      <c r="J87" s="36"/>
      <c r="K87" s="36"/>
      <c r="L87" s="42"/>
      <c r="O87" s="246">
        <f t="shared" si="4"/>
        <v>0</v>
      </c>
    </row>
    <row r="88" spans="1:15" s="246" customFormat="1" ht="20.100000000000001" customHeight="1" x14ac:dyDescent="0.15">
      <c r="A88" s="246">
        <f t="shared" si="3"/>
        <v>0</v>
      </c>
      <c r="C88" s="437">
        <v>82</v>
      </c>
      <c r="D88" s="24"/>
      <c r="E88" s="27"/>
      <c r="F88" s="29"/>
      <c r="G88" s="32"/>
      <c r="H88" s="36"/>
      <c r="I88" s="36"/>
      <c r="J88" s="36"/>
      <c r="K88" s="36"/>
      <c r="L88" s="42"/>
      <c r="O88" s="246">
        <f t="shared" si="4"/>
        <v>0</v>
      </c>
    </row>
    <row r="89" spans="1:15" s="246" customFormat="1" ht="20.100000000000001" customHeight="1" x14ac:dyDescent="0.15">
      <c r="A89" s="246">
        <f t="shared" si="3"/>
        <v>0</v>
      </c>
      <c r="C89" s="437">
        <v>83</v>
      </c>
      <c r="D89" s="24"/>
      <c r="E89" s="27"/>
      <c r="F89" s="29"/>
      <c r="G89" s="32"/>
      <c r="H89" s="36"/>
      <c r="I89" s="36"/>
      <c r="J89" s="36"/>
      <c r="K89" s="36"/>
      <c r="L89" s="42"/>
      <c r="O89" s="246">
        <f t="shared" si="4"/>
        <v>0</v>
      </c>
    </row>
    <row r="90" spans="1:15" s="246" customFormat="1" ht="20.100000000000001" customHeight="1" x14ac:dyDescent="0.15">
      <c r="A90" s="246">
        <f t="shared" si="3"/>
        <v>0</v>
      </c>
      <c r="C90" s="437">
        <v>84</v>
      </c>
      <c r="D90" s="24"/>
      <c r="E90" s="27"/>
      <c r="F90" s="29"/>
      <c r="G90" s="32"/>
      <c r="H90" s="36"/>
      <c r="I90" s="36"/>
      <c r="J90" s="36"/>
      <c r="K90" s="36"/>
      <c r="L90" s="42"/>
      <c r="O90" s="246">
        <f t="shared" si="4"/>
        <v>0</v>
      </c>
    </row>
    <row r="91" spans="1:15" s="246" customFormat="1" ht="20.100000000000001" customHeight="1" x14ac:dyDescent="0.15">
      <c r="A91" s="246">
        <f t="shared" si="3"/>
        <v>0</v>
      </c>
      <c r="C91" s="437">
        <v>85</v>
      </c>
      <c r="D91" s="24"/>
      <c r="E91" s="27"/>
      <c r="F91" s="29"/>
      <c r="G91" s="32"/>
      <c r="H91" s="36"/>
      <c r="I91" s="36"/>
      <c r="J91" s="36"/>
      <c r="K91" s="36"/>
      <c r="L91" s="42"/>
      <c r="O91" s="246">
        <f t="shared" si="4"/>
        <v>0</v>
      </c>
    </row>
    <row r="92" spans="1:15" s="246" customFormat="1" ht="20.100000000000001" customHeight="1" x14ac:dyDescent="0.15">
      <c r="A92" s="246">
        <f t="shared" si="3"/>
        <v>0</v>
      </c>
      <c r="C92" s="437">
        <v>86</v>
      </c>
      <c r="D92" s="24"/>
      <c r="E92" s="27"/>
      <c r="F92" s="29"/>
      <c r="G92" s="32"/>
      <c r="H92" s="36"/>
      <c r="I92" s="36"/>
      <c r="J92" s="36"/>
      <c r="K92" s="36"/>
      <c r="L92" s="42"/>
      <c r="O92" s="246">
        <f t="shared" si="4"/>
        <v>0</v>
      </c>
    </row>
    <row r="93" spans="1:15" s="246" customFormat="1" ht="20.100000000000001" customHeight="1" x14ac:dyDescent="0.15">
      <c r="A93" s="246">
        <f t="shared" si="3"/>
        <v>0</v>
      </c>
      <c r="C93" s="437">
        <v>87</v>
      </c>
      <c r="D93" s="24"/>
      <c r="E93" s="27"/>
      <c r="F93" s="29"/>
      <c r="G93" s="32"/>
      <c r="H93" s="36"/>
      <c r="I93" s="36"/>
      <c r="J93" s="36"/>
      <c r="K93" s="36"/>
      <c r="L93" s="42"/>
      <c r="O93" s="246">
        <f t="shared" si="4"/>
        <v>0</v>
      </c>
    </row>
    <row r="94" spans="1:15" s="246" customFormat="1" ht="20.100000000000001" customHeight="1" x14ac:dyDescent="0.15">
      <c r="A94" s="246">
        <f t="shared" si="3"/>
        <v>0</v>
      </c>
      <c r="C94" s="437">
        <v>88</v>
      </c>
      <c r="D94" s="24"/>
      <c r="E94" s="27"/>
      <c r="F94" s="29"/>
      <c r="G94" s="32"/>
      <c r="H94" s="36"/>
      <c r="I94" s="36"/>
      <c r="J94" s="36"/>
      <c r="K94" s="36"/>
      <c r="L94" s="42"/>
      <c r="O94" s="246">
        <f t="shared" si="4"/>
        <v>0</v>
      </c>
    </row>
    <row r="95" spans="1:15" s="246" customFormat="1" ht="20.100000000000001" customHeight="1" x14ac:dyDescent="0.15">
      <c r="A95" s="246">
        <f t="shared" si="3"/>
        <v>0</v>
      </c>
      <c r="C95" s="437">
        <v>89</v>
      </c>
      <c r="D95" s="24"/>
      <c r="E95" s="27"/>
      <c r="F95" s="29"/>
      <c r="G95" s="32"/>
      <c r="H95" s="36"/>
      <c r="I95" s="36"/>
      <c r="J95" s="36"/>
      <c r="K95" s="36"/>
      <c r="L95" s="42"/>
      <c r="O95" s="246">
        <f t="shared" si="4"/>
        <v>0</v>
      </c>
    </row>
    <row r="96" spans="1:15" s="246" customFormat="1" ht="20.100000000000001" customHeight="1" x14ac:dyDescent="0.15">
      <c r="A96" s="246">
        <f t="shared" si="3"/>
        <v>0</v>
      </c>
      <c r="C96" s="437">
        <v>90</v>
      </c>
      <c r="D96" s="24"/>
      <c r="E96" s="27"/>
      <c r="F96" s="29"/>
      <c r="G96" s="32"/>
      <c r="H96" s="36"/>
      <c r="I96" s="36"/>
      <c r="J96" s="36"/>
      <c r="K96" s="36"/>
      <c r="L96" s="42"/>
      <c r="O96" s="246">
        <f t="shared" si="4"/>
        <v>0</v>
      </c>
    </row>
    <row r="97" spans="1:15" s="246" customFormat="1" ht="20.100000000000001" customHeight="1" x14ac:dyDescent="0.15">
      <c r="A97" s="246">
        <f t="shared" si="3"/>
        <v>0</v>
      </c>
      <c r="C97" s="437">
        <v>91</v>
      </c>
      <c r="D97" s="24"/>
      <c r="E97" s="27"/>
      <c r="F97" s="29"/>
      <c r="G97" s="32"/>
      <c r="H97" s="36"/>
      <c r="I97" s="36"/>
      <c r="J97" s="36"/>
      <c r="K97" s="36"/>
      <c r="L97" s="42"/>
      <c r="O97" s="246">
        <f t="shared" si="4"/>
        <v>0</v>
      </c>
    </row>
    <row r="98" spans="1:15" s="246" customFormat="1" ht="20.100000000000001" customHeight="1" x14ac:dyDescent="0.15">
      <c r="A98" s="246">
        <f t="shared" si="3"/>
        <v>0</v>
      </c>
      <c r="C98" s="437">
        <v>92</v>
      </c>
      <c r="D98" s="24"/>
      <c r="E98" s="27"/>
      <c r="F98" s="29"/>
      <c r="G98" s="32"/>
      <c r="H98" s="36"/>
      <c r="I98" s="36"/>
      <c r="J98" s="36"/>
      <c r="K98" s="36"/>
      <c r="L98" s="42"/>
      <c r="O98" s="246">
        <f t="shared" si="4"/>
        <v>0</v>
      </c>
    </row>
    <row r="99" spans="1:15" s="246" customFormat="1" ht="20.100000000000001" customHeight="1" x14ac:dyDescent="0.15">
      <c r="A99" s="246">
        <f t="shared" si="3"/>
        <v>0</v>
      </c>
      <c r="C99" s="437">
        <v>93</v>
      </c>
      <c r="D99" s="24"/>
      <c r="E99" s="27"/>
      <c r="F99" s="29"/>
      <c r="G99" s="32"/>
      <c r="H99" s="36"/>
      <c r="I99" s="36"/>
      <c r="J99" s="36"/>
      <c r="K99" s="36"/>
      <c r="L99" s="42"/>
      <c r="O99" s="246">
        <f t="shared" si="4"/>
        <v>0</v>
      </c>
    </row>
    <row r="100" spans="1:15" s="246" customFormat="1" ht="20.100000000000001" customHeight="1" x14ac:dyDescent="0.15">
      <c r="A100" s="246">
        <f t="shared" si="3"/>
        <v>0</v>
      </c>
      <c r="C100" s="437">
        <v>94</v>
      </c>
      <c r="D100" s="24"/>
      <c r="E100" s="27"/>
      <c r="F100" s="29"/>
      <c r="G100" s="32"/>
      <c r="H100" s="36"/>
      <c r="I100" s="36"/>
      <c r="J100" s="36"/>
      <c r="K100" s="36"/>
      <c r="L100" s="42"/>
      <c r="O100" s="246">
        <f t="shared" si="4"/>
        <v>0</v>
      </c>
    </row>
    <row r="101" spans="1:15" s="246" customFormat="1" ht="20.100000000000001" customHeight="1" x14ac:dyDescent="0.15">
      <c r="A101" s="246">
        <f t="shared" si="3"/>
        <v>0</v>
      </c>
      <c r="C101" s="437">
        <v>95</v>
      </c>
      <c r="D101" s="24"/>
      <c r="E101" s="27"/>
      <c r="F101" s="29"/>
      <c r="G101" s="32"/>
      <c r="H101" s="36"/>
      <c r="I101" s="36"/>
      <c r="J101" s="36"/>
      <c r="K101" s="36"/>
      <c r="L101" s="42"/>
      <c r="O101" s="246">
        <f t="shared" si="4"/>
        <v>0</v>
      </c>
    </row>
    <row r="102" spans="1:15" s="246" customFormat="1" ht="20.100000000000001" customHeight="1" x14ac:dyDescent="0.15">
      <c r="A102" s="246">
        <f t="shared" si="3"/>
        <v>0</v>
      </c>
      <c r="C102" s="437">
        <v>96</v>
      </c>
      <c r="D102" s="24"/>
      <c r="E102" s="27"/>
      <c r="F102" s="29"/>
      <c r="G102" s="32"/>
      <c r="H102" s="36"/>
      <c r="I102" s="36"/>
      <c r="J102" s="36"/>
      <c r="K102" s="36"/>
      <c r="L102" s="42"/>
      <c r="O102" s="246">
        <f t="shared" si="4"/>
        <v>0</v>
      </c>
    </row>
    <row r="103" spans="1:15" s="246" customFormat="1" ht="20.100000000000001" customHeight="1" x14ac:dyDescent="0.15">
      <c r="A103" s="246">
        <f t="shared" ref="A103:A134" si="5">IFERROR(IF(AND(OR($C103=1,$O103&gt;0), TRIM($D103)=""),1001,0),3)</f>
        <v>0</v>
      </c>
      <c r="C103" s="437">
        <v>97</v>
      </c>
      <c r="D103" s="24"/>
      <c r="E103" s="27"/>
      <c r="F103" s="29"/>
      <c r="G103" s="33"/>
      <c r="H103" s="37"/>
      <c r="I103" s="37"/>
      <c r="J103" s="37"/>
      <c r="K103" s="37"/>
      <c r="L103" s="43"/>
      <c r="O103" s="246">
        <f t="shared" si="4"/>
        <v>0</v>
      </c>
    </row>
    <row r="104" spans="1:15" s="246" customFormat="1" ht="20.100000000000001" customHeight="1" x14ac:dyDescent="0.15">
      <c r="A104" s="246">
        <f t="shared" si="5"/>
        <v>0</v>
      </c>
      <c r="C104" s="437">
        <v>98</v>
      </c>
      <c r="D104" s="24"/>
      <c r="E104" s="27"/>
      <c r="F104" s="29"/>
      <c r="G104" s="31"/>
      <c r="H104" s="35"/>
      <c r="I104" s="35"/>
      <c r="J104" s="35"/>
      <c r="K104" s="35"/>
      <c r="L104" s="41"/>
      <c r="O104" s="246">
        <f t="shared" si="4"/>
        <v>0</v>
      </c>
    </row>
    <row r="105" spans="1:15" s="246" customFormat="1" ht="20.100000000000001" customHeight="1" x14ac:dyDescent="0.15">
      <c r="A105" s="246">
        <f t="shared" si="5"/>
        <v>0</v>
      </c>
      <c r="C105" s="437">
        <v>99</v>
      </c>
      <c r="D105" s="24"/>
      <c r="E105" s="27"/>
      <c r="F105" s="29"/>
      <c r="G105" s="32"/>
      <c r="H105" s="36"/>
      <c r="I105" s="36"/>
      <c r="J105" s="36"/>
      <c r="K105" s="36"/>
      <c r="L105" s="42"/>
      <c r="O105" s="246">
        <f t="shared" si="4"/>
        <v>0</v>
      </c>
    </row>
    <row r="106" spans="1:15" s="246" customFormat="1" ht="20.100000000000001" customHeight="1" x14ac:dyDescent="0.15">
      <c r="A106" s="246">
        <f t="shared" si="5"/>
        <v>0</v>
      </c>
      <c r="C106" s="437">
        <v>100</v>
      </c>
      <c r="D106" s="24"/>
      <c r="E106" s="27"/>
      <c r="F106" s="29"/>
      <c r="G106" s="32"/>
      <c r="H106" s="36"/>
      <c r="I106" s="36"/>
      <c r="J106" s="36"/>
      <c r="K106" s="36"/>
      <c r="L106" s="42"/>
      <c r="O106" s="246">
        <f t="shared" si="4"/>
        <v>0</v>
      </c>
    </row>
    <row r="107" spans="1:15" s="246" customFormat="1" ht="20.100000000000001" customHeight="1" x14ac:dyDescent="0.15">
      <c r="A107" s="246">
        <f t="shared" si="5"/>
        <v>0</v>
      </c>
      <c r="C107" s="437">
        <v>101</v>
      </c>
      <c r="D107" s="24"/>
      <c r="E107" s="27"/>
      <c r="F107" s="29"/>
      <c r="G107" s="32"/>
      <c r="H107" s="36"/>
      <c r="I107" s="36"/>
      <c r="J107" s="36"/>
      <c r="K107" s="36"/>
      <c r="L107" s="42"/>
      <c r="O107" s="246">
        <f t="shared" si="4"/>
        <v>0</v>
      </c>
    </row>
    <row r="108" spans="1:15" s="246" customFormat="1" ht="20.100000000000001" customHeight="1" x14ac:dyDescent="0.15">
      <c r="A108" s="246">
        <f t="shared" si="5"/>
        <v>0</v>
      </c>
      <c r="C108" s="437">
        <v>102</v>
      </c>
      <c r="D108" s="24"/>
      <c r="E108" s="27"/>
      <c r="F108" s="29"/>
      <c r="G108" s="32"/>
      <c r="H108" s="36"/>
      <c r="I108" s="36"/>
      <c r="J108" s="36"/>
      <c r="K108" s="36"/>
      <c r="L108" s="42"/>
      <c r="O108" s="246">
        <f t="shared" si="4"/>
        <v>0</v>
      </c>
    </row>
    <row r="109" spans="1:15" s="246" customFormat="1" ht="20.100000000000001" customHeight="1" x14ac:dyDescent="0.15">
      <c r="A109" s="246">
        <f t="shared" si="5"/>
        <v>0</v>
      </c>
      <c r="C109" s="437">
        <v>103</v>
      </c>
      <c r="D109" s="24"/>
      <c r="E109" s="27"/>
      <c r="F109" s="29"/>
      <c r="G109" s="32"/>
      <c r="H109" s="36"/>
      <c r="I109" s="36"/>
      <c r="J109" s="36"/>
      <c r="K109" s="36"/>
      <c r="L109" s="42"/>
      <c r="O109" s="246">
        <f t="shared" si="4"/>
        <v>0</v>
      </c>
    </row>
    <row r="110" spans="1:15" s="246" customFormat="1" ht="20.100000000000001" customHeight="1" x14ac:dyDescent="0.15">
      <c r="A110" s="246">
        <f t="shared" si="5"/>
        <v>0</v>
      </c>
      <c r="C110" s="437">
        <v>104</v>
      </c>
      <c r="D110" s="24"/>
      <c r="E110" s="27"/>
      <c r="F110" s="29"/>
      <c r="G110" s="32"/>
      <c r="H110" s="36"/>
      <c r="I110" s="36"/>
      <c r="J110" s="36"/>
      <c r="K110" s="36"/>
      <c r="L110" s="42"/>
      <c r="O110" s="246">
        <f t="shared" si="4"/>
        <v>0</v>
      </c>
    </row>
    <row r="111" spans="1:15" s="246" customFormat="1" ht="20.100000000000001" customHeight="1" x14ac:dyDescent="0.15">
      <c r="A111" s="246">
        <f t="shared" si="5"/>
        <v>0</v>
      </c>
      <c r="C111" s="437">
        <v>105</v>
      </c>
      <c r="D111" s="24"/>
      <c r="E111" s="27"/>
      <c r="F111" s="29"/>
      <c r="G111" s="32"/>
      <c r="H111" s="36"/>
      <c r="I111" s="36"/>
      <c r="J111" s="36"/>
      <c r="K111" s="36"/>
      <c r="L111" s="42"/>
      <c r="O111" s="246">
        <f t="shared" si="4"/>
        <v>0</v>
      </c>
    </row>
    <row r="112" spans="1:15" s="246" customFormat="1" ht="20.100000000000001" customHeight="1" x14ac:dyDescent="0.15">
      <c r="A112" s="246">
        <f t="shared" si="5"/>
        <v>0</v>
      </c>
      <c r="C112" s="437">
        <v>106</v>
      </c>
      <c r="D112" s="24"/>
      <c r="E112" s="27"/>
      <c r="F112" s="29"/>
      <c r="G112" s="32"/>
      <c r="H112" s="36"/>
      <c r="I112" s="36"/>
      <c r="J112" s="36"/>
      <c r="K112" s="36"/>
      <c r="L112" s="42"/>
      <c r="O112" s="246">
        <f t="shared" si="4"/>
        <v>0</v>
      </c>
    </row>
    <row r="113" spans="1:15" s="246" customFormat="1" ht="20.100000000000001" customHeight="1" x14ac:dyDescent="0.15">
      <c r="A113" s="246">
        <f t="shared" si="5"/>
        <v>0</v>
      </c>
      <c r="C113" s="437">
        <v>107</v>
      </c>
      <c r="D113" s="24"/>
      <c r="E113" s="27"/>
      <c r="F113" s="29"/>
      <c r="G113" s="32"/>
      <c r="H113" s="36"/>
      <c r="I113" s="36"/>
      <c r="J113" s="36"/>
      <c r="K113" s="36"/>
      <c r="L113" s="42"/>
      <c r="O113" s="246">
        <f t="shared" si="4"/>
        <v>0</v>
      </c>
    </row>
    <row r="114" spans="1:15" s="246" customFormat="1" ht="20.100000000000001" customHeight="1" x14ac:dyDescent="0.15">
      <c r="A114" s="246">
        <f t="shared" si="5"/>
        <v>0</v>
      </c>
      <c r="C114" s="437">
        <v>108</v>
      </c>
      <c r="D114" s="24"/>
      <c r="E114" s="27"/>
      <c r="F114" s="29"/>
      <c r="G114" s="32"/>
      <c r="H114" s="36"/>
      <c r="I114" s="36"/>
      <c r="J114" s="36"/>
      <c r="K114" s="36"/>
      <c r="L114" s="42"/>
      <c r="O114" s="246">
        <f t="shared" si="4"/>
        <v>0</v>
      </c>
    </row>
    <row r="115" spans="1:15" s="246" customFormat="1" ht="20.100000000000001" customHeight="1" x14ac:dyDescent="0.15">
      <c r="A115" s="246">
        <f t="shared" si="5"/>
        <v>0</v>
      </c>
      <c r="C115" s="437">
        <v>109</v>
      </c>
      <c r="D115" s="24"/>
      <c r="E115" s="27"/>
      <c r="F115" s="29"/>
      <c r="G115" s="32"/>
      <c r="H115" s="36"/>
      <c r="I115" s="36"/>
      <c r="J115" s="36"/>
      <c r="K115" s="36"/>
      <c r="L115" s="42"/>
      <c r="O115" s="246">
        <f t="shared" si="4"/>
        <v>0</v>
      </c>
    </row>
    <row r="116" spans="1:15" s="246" customFormat="1" ht="20.100000000000001" customHeight="1" x14ac:dyDescent="0.15">
      <c r="A116" s="246">
        <f t="shared" si="5"/>
        <v>0</v>
      </c>
      <c r="C116" s="437">
        <v>110</v>
      </c>
      <c r="D116" s="24"/>
      <c r="E116" s="27"/>
      <c r="F116" s="29"/>
      <c r="G116" s="32"/>
      <c r="H116" s="36"/>
      <c r="I116" s="36"/>
      <c r="J116" s="36"/>
      <c r="K116" s="36"/>
      <c r="L116" s="42"/>
      <c r="O116" s="246">
        <f t="shared" si="4"/>
        <v>0</v>
      </c>
    </row>
    <row r="117" spans="1:15" s="246" customFormat="1" ht="20.100000000000001" customHeight="1" x14ac:dyDescent="0.15">
      <c r="A117" s="246">
        <f t="shared" si="5"/>
        <v>0</v>
      </c>
      <c r="C117" s="437">
        <v>111</v>
      </c>
      <c r="D117" s="24"/>
      <c r="E117" s="27"/>
      <c r="F117" s="29"/>
      <c r="G117" s="32"/>
      <c r="H117" s="36"/>
      <c r="I117" s="36"/>
      <c r="J117" s="36"/>
      <c r="K117" s="36"/>
      <c r="L117" s="42"/>
      <c r="O117" s="246">
        <f t="shared" si="4"/>
        <v>0</v>
      </c>
    </row>
    <row r="118" spans="1:15" s="246" customFormat="1" ht="20.100000000000001" customHeight="1" x14ac:dyDescent="0.15">
      <c r="A118" s="246">
        <f t="shared" si="5"/>
        <v>0</v>
      </c>
      <c r="C118" s="437">
        <v>112</v>
      </c>
      <c r="D118" s="24"/>
      <c r="E118" s="27"/>
      <c r="F118" s="29"/>
      <c r="G118" s="32"/>
      <c r="H118" s="36"/>
      <c r="I118" s="36"/>
      <c r="J118" s="36"/>
      <c r="K118" s="36"/>
      <c r="L118" s="42"/>
      <c r="O118" s="246">
        <f t="shared" si="4"/>
        <v>0</v>
      </c>
    </row>
    <row r="119" spans="1:15" s="246" customFormat="1" ht="20.100000000000001" customHeight="1" x14ac:dyDescent="0.15">
      <c r="A119" s="246">
        <f t="shared" si="5"/>
        <v>0</v>
      </c>
      <c r="C119" s="437">
        <v>113</v>
      </c>
      <c r="D119" s="24"/>
      <c r="E119" s="27"/>
      <c r="F119" s="29"/>
      <c r="G119" s="32"/>
      <c r="H119" s="36"/>
      <c r="I119" s="36"/>
      <c r="J119" s="36"/>
      <c r="K119" s="36"/>
      <c r="L119" s="42"/>
      <c r="O119" s="246">
        <f t="shared" si="4"/>
        <v>0</v>
      </c>
    </row>
    <row r="120" spans="1:15" s="246" customFormat="1" ht="20.100000000000001" customHeight="1" x14ac:dyDescent="0.15">
      <c r="A120" s="246">
        <f t="shared" si="5"/>
        <v>0</v>
      </c>
      <c r="C120" s="437">
        <v>114</v>
      </c>
      <c r="D120" s="24"/>
      <c r="E120" s="27"/>
      <c r="F120" s="29"/>
      <c r="G120" s="32"/>
      <c r="H120" s="36"/>
      <c r="I120" s="36"/>
      <c r="J120" s="36"/>
      <c r="K120" s="36"/>
      <c r="L120" s="42"/>
      <c r="O120" s="246">
        <f t="shared" si="4"/>
        <v>0</v>
      </c>
    </row>
    <row r="121" spans="1:15" s="246" customFormat="1" ht="20.100000000000001" customHeight="1" x14ac:dyDescent="0.15">
      <c r="A121" s="246">
        <f t="shared" si="5"/>
        <v>0</v>
      </c>
      <c r="C121" s="437">
        <v>115</v>
      </c>
      <c r="D121" s="24"/>
      <c r="E121" s="27"/>
      <c r="F121" s="29"/>
      <c r="G121" s="32"/>
      <c r="H121" s="36"/>
      <c r="I121" s="36"/>
      <c r="J121" s="36"/>
      <c r="K121" s="36"/>
      <c r="L121" s="42"/>
      <c r="O121" s="246">
        <f t="shared" si="4"/>
        <v>0</v>
      </c>
    </row>
    <row r="122" spans="1:15" s="246" customFormat="1" ht="20.100000000000001" customHeight="1" x14ac:dyDescent="0.15">
      <c r="A122" s="246">
        <f t="shared" si="5"/>
        <v>0</v>
      </c>
      <c r="C122" s="437">
        <v>116</v>
      </c>
      <c r="D122" s="24"/>
      <c r="E122" s="27"/>
      <c r="F122" s="29"/>
      <c r="G122" s="32"/>
      <c r="H122" s="36"/>
      <c r="I122" s="36"/>
      <c r="J122" s="36"/>
      <c r="K122" s="36"/>
      <c r="L122" s="42"/>
      <c r="O122" s="246">
        <f t="shared" si="4"/>
        <v>0</v>
      </c>
    </row>
    <row r="123" spans="1:15" s="246" customFormat="1" ht="20.100000000000001" customHeight="1" x14ac:dyDescent="0.15">
      <c r="A123" s="246">
        <f t="shared" si="5"/>
        <v>0</v>
      </c>
      <c r="C123" s="437">
        <v>117</v>
      </c>
      <c r="D123" s="24"/>
      <c r="E123" s="27"/>
      <c r="F123" s="29"/>
      <c r="G123" s="32"/>
      <c r="H123" s="36"/>
      <c r="I123" s="36"/>
      <c r="J123" s="36"/>
      <c r="K123" s="36"/>
      <c r="L123" s="42"/>
      <c r="O123" s="246">
        <f t="shared" si="4"/>
        <v>0</v>
      </c>
    </row>
    <row r="124" spans="1:15" s="246" customFormat="1" ht="20.100000000000001" customHeight="1" x14ac:dyDescent="0.15">
      <c r="A124" s="246">
        <f t="shared" si="5"/>
        <v>0</v>
      </c>
      <c r="C124" s="437">
        <v>118</v>
      </c>
      <c r="D124" s="24"/>
      <c r="E124" s="27"/>
      <c r="F124" s="29"/>
      <c r="G124" s="32"/>
      <c r="H124" s="36"/>
      <c r="I124" s="36"/>
      <c r="J124" s="36"/>
      <c r="K124" s="36"/>
      <c r="L124" s="42"/>
      <c r="O124" s="246">
        <f t="shared" si="4"/>
        <v>0</v>
      </c>
    </row>
    <row r="125" spans="1:15" s="246" customFormat="1" ht="20.100000000000001" customHeight="1" x14ac:dyDescent="0.15">
      <c r="A125" s="246">
        <f t="shared" si="5"/>
        <v>0</v>
      </c>
      <c r="C125" s="437">
        <v>119</v>
      </c>
      <c r="D125" s="24"/>
      <c r="E125" s="27"/>
      <c r="F125" s="29"/>
      <c r="G125" s="32"/>
      <c r="H125" s="36"/>
      <c r="I125" s="36"/>
      <c r="J125" s="36"/>
      <c r="K125" s="36"/>
      <c r="L125" s="42"/>
      <c r="O125" s="246">
        <f t="shared" si="4"/>
        <v>0</v>
      </c>
    </row>
    <row r="126" spans="1:15" s="246" customFormat="1" ht="20.100000000000001" customHeight="1" x14ac:dyDescent="0.15">
      <c r="A126" s="246">
        <f t="shared" si="5"/>
        <v>0</v>
      </c>
      <c r="C126" s="437">
        <v>120</v>
      </c>
      <c r="D126" s="24"/>
      <c r="E126" s="27"/>
      <c r="F126" s="29"/>
      <c r="G126" s="32"/>
      <c r="H126" s="36"/>
      <c r="I126" s="36"/>
      <c r="J126" s="36"/>
      <c r="K126" s="36"/>
      <c r="L126" s="42"/>
      <c r="O126" s="246">
        <f t="shared" si="4"/>
        <v>0</v>
      </c>
    </row>
    <row r="127" spans="1:15" s="246" customFormat="1" ht="20.100000000000001" customHeight="1" x14ac:dyDescent="0.15">
      <c r="A127" s="246">
        <f t="shared" si="5"/>
        <v>0</v>
      </c>
      <c r="C127" s="437">
        <v>121</v>
      </c>
      <c r="D127" s="24"/>
      <c r="E127" s="27"/>
      <c r="F127" s="29"/>
      <c r="G127" s="32"/>
      <c r="H127" s="36"/>
      <c r="I127" s="36"/>
      <c r="J127" s="36"/>
      <c r="K127" s="36"/>
      <c r="L127" s="42"/>
      <c r="O127" s="246">
        <f t="shared" si="4"/>
        <v>0</v>
      </c>
    </row>
    <row r="128" spans="1:15" s="246" customFormat="1" ht="20.100000000000001" customHeight="1" x14ac:dyDescent="0.15">
      <c r="A128" s="246">
        <f t="shared" si="5"/>
        <v>0</v>
      </c>
      <c r="C128" s="437">
        <v>122</v>
      </c>
      <c r="D128" s="24"/>
      <c r="E128" s="27"/>
      <c r="F128" s="29"/>
      <c r="G128" s="32"/>
      <c r="H128" s="36"/>
      <c r="I128" s="36"/>
      <c r="J128" s="36"/>
      <c r="K128" s="36"/>
      <c r="L128" s="42"/>
      <c r="O128" s="246">
        <f t="shared" si="4"/>
        <v>0</v>
      </c>
    </row>
    <row r="129" spans="1:15" s="246" customFormat="1" ht="20.100000000000001" customHeight="1" x14ac:dyDescent="0.15">
      <c r="A129" s="246">
        <f t="shared" si="5"/>
        <v>0</v>
      </c>
      <c r="C129" s="437">
        <v>123</v>
      </c>
      <c r="D129" s="24"/>
      <c r="E129" s="27"/>
      <c r="F129" s="29"/>
      <c r="G129" s="32"/>
      <c r="H129" s="36"/>
      <c r="I129" s="36"/>
      <c r="J129" s="36"/>
      <c r="K129" s="36"/>
      <c r="L129" s="42"/>
      <c r="O129" s="246">
        <f t="shared" si="4"/>
        <v>0</v>
      </c>
    </row>
    <row r="130" spans="1:15" s="246" customFormat="1" ht="20.100000000000001" customHeight="1" x14ac:dyDescent="0.15">
      <c r="A130" s="246">
        <f t="shared" si="5"/>
        <v>0</v>
      </c>
      <c r="C130" s="437">
        <v>124</v>
      </c>
      <c r="D130" s="24"/>
      <c r="E130" s="27"/>
      <c r="F130" s="29"/>
      <c r="G130" s="32"/>
      <c r="H130" s="36"/>
      <c r="I130" s="36"/>
      <c r="J130" s="36"/>
      <c r="K130" s="36"/>
      <c r="L130" s="42"/>
      <c r="O130" s="246">
        <f t="shared" si="4"/>
        <v>0</v>
      </c>
    </row>
    <row r="131" spans="1:15" s="246" customFormat="1" ht="20.100000000000001" customHeight="1" x14ac:dyDescent="0.15">
      <c r="A131" s="246">
        <f t="shared" si="5"/>
        <v>0</v>
      </c>
      <c r="C131" s="437">
        <v>125</v>
      </c>
      <c r="D131" s="24"/>
      <c r="E131" s="27"/>
      <c r="F131" s="29"/>
      <c r="G131" s="33"/>
      <c r="H131" s="37"/>
      <c r="I131" s="37"/>
      <c r="J131" s="37"/>
      <c r="K131" s="37"/>
      <c r="L131" s="43"/>
      <c r="O131" s="246">
        <f t="shared" si="4"/>
        <v>0</v>
      </c>
    </row>
    <row r="132" spans="1:15" s="246" customFormat="1" ht="20.100000000000001" customHeight="1" x14ac:dyDescent="0.15">
      <c r="A132" s="246">
        <f t="shared" si="5"/>
        <v>0</v>
      </c>
      <c r="C132" s="437">
        <v>126</v>
      </c>
      <c r="D132" s="24"/>
      <c r="E132" s="27"/>
      <c r="F132" s="29"/>
      <c r="G132" s="32"/>
      <c r="H132" s="36"/>
      <c r="I132" s="36"/>
      <c r="J132" s="36"/>
      <c r="K132" s="36"/>
      <c r="L132" s="42"/>
      <c r="O132" s="246">
        <f t="shared" si="4"/>
        <v>0</v>
      </c>
    </row>
    <row r="133" spans="1:15" s="246" customFormat="1" ht="20.100000000000001" customHeight="1" x14ac:dyDescent="0.15">
      <c r="A133" s="246">
        <f t="shared" si="5"/>
        <v>0</v>
      </c>
      <c r="C133" s="437">
        <v>127</v>
      </c>
      <c r="D133" s="24"/>
      <c r="E133" s="27"/>
      <c r="F133" s="29"/>
      <c r="G133" s="32"/>
      <c r="H133" s="36"/>
      <c r="I133" s="36"/>
      <c r="J133" s="36"/>
      <c r="K133" s="36"/>
      <c r="L133" s="42"/>
      <c r="O133" s="246">
        <f t="shared" si="4"/>
        <v>0</v>
      </c>
    </row>
    <row r="134" spans="1:15" s="246" customFormat="1" ht="20.100000000000001" customHeight="1" x14ac:dyDescent="0.15">
      <c r="A134" s="246">
        <f t="shared" si="5"/>
        <v>0</v>
      </c>
      <c r="C134" s="437">
        <v>128</v>
      </c>
      <c r="D134" s="24"/>
      <c r="E134" s="27"/>
      <c r="F134" s="29"/>
      <c r="G134" s="32"/>
      <c r="H134" s="36"/>
      <c r="I134" s="36"/>
      <c r="J134" s="36"/>
      <c r="K134" s="36"/>
      <c r="L134" s="42"/>
      <c r="O134" s="246">
        <f t="shared" si="4"/>
        <v>0</v>
      </c>
    </row>
    <row r="135" spans="1:15" s="246" customFormat="1" ht="20.100000000000001" customHeight="1" x14ac:dyDescent="0.15">
      <c r="A135" s="246">
        <f t="shared" ref="A135:A166" si="6">IFERROR(IF(AND(OR($C135=1,$O135&gt;0), TRIM($D135)=""),1001,0),3)</f>
        <v>0</v>
      </c>
      <c r="C135" s="437">
        <v>129</v>
      </c>
      <c r="D135" s="24"/>
      <c r="E135" s="27"/>
      <c r="F135" s="29"/>
      <c r="G135" s="32"/>
      <c r="H135" s="36"/>
      <c r="I135" s="36"/>
      <c r="J135" s="36"/>
      <c r="K135" s="36"/>
      <c r="L135" s="42"/>
      <c r="O135" s="246">
        <f t="shared" si="4"/>
        <v>0</v>
      </c>
    </row>
    <row r="136" spans="1:15" s="246" customFormat="1" ht="20.100000000000001" customHeight="1" x14ac:dyDescent="0.15">
      <c r="A136" s="246">
        <f t="shared" si="6"/>
        <v>0</v>
      </c>
      <c r="C136" s="437">
        <v>130</v>
      </c>
      <c r="D136" s="24"/>
      <c r="E136" s="27"/>
      <c r="F136" s="29"/>
      <c r="G136" s="32"/>
      <c r="H136" s="36"/>
      <c r="I136" s="36"/>
      <c r="J136" s="36"/>
      <c r="K136" s="36"/>
      <c r="L136" s="42"/>
      <c r="O136" s="246">
        <f t="shared" ref="O136:O199" si="7">COUNTA($D136:$L136)</f>
        <v>0</v>
      </c>
    </row>
    <row r="137" spans="1:15" s="246" customFormat="1" ht="20.100000000000001" customHeight="1" x14ac:dyDescent="0.15">
      <c r="A137" s="246">
        <f t="shared" si="6"/>
        <v>0</v>
      </c>
      <c r="C137" s="437">
        <v>131</v>
      </c>
      <c r="D137" s="24"/>
      <c r="E137" s="27"/>
      <c r="F137" s="29"/>
      <c r="G137" s="32"/>
      <c r="H137" s="36"/>
      <c r="I137" s="36"/>
      <c r="J137" s="36"/>
      <c r="K137" s="36"/>
      <c r="L137" s="42"/>
      <c r="O137" s="246">
        <f t="shared" si="7"/>
        <v>0</v>
      </c>
    </row>
    <row r="138" spans="1:15" s="246" customFormat="1" ht="20.100000000000001" customHeight="1" x14ac:dyDescent="0.15">
      <c r="A138" s="246">
        <f t="shared" si="6"/>
        <v>0</v>
      </c>
      <c r="C138" s="437">
        <v>132</v>
      </c>
      <c r="D138" s="24"/>
      <c r="E138" s="27"/>
      <c r="F138" s="29"/>
      <c r="G138" s="32"/>
      <c r="H138" s="36"/>
      <c r="I138" s="36"/>
      <c r="J138" s="36"/>
      <c r="K138" s="36"/>
      <c r="L138" s="42"/>
      <c r="O138" s="246">
        <f t="shared" si="7"/>
        <v>0</v>
      </c>
    </row>
    <row r="139" spans="1:15" s="246" customFormat="1" ht="20.100000000000001" customHeight="1" x14ac:dyDescent="0.15">
      <c r="A139" s="246">
        <f t="shared" si="6"/>
        <v>0</v>
      </c>
      <c r="C139" s="437">
        <v>133</v>
      </c>
      <c r="D139" s="24"/>
      <c r="E139" s="27"/>
      <c r="F139" s="29"/>
      <c r="G139" s="32"/>
      <c r="H139" s="36"/>
      <c r="I139" s="36"/>
      <c r="J139" s="36"/>
      <c r="K139" s="36"/>
      <c r="L139" s="42"/>
      <c r="O139" s="246">
        <f t="shared" si="7"/>
        <v>0</v>
      </c>
    </row>
    <row r="140" spans="1:15" s="246" customFormat="1" ht="20.100000000000001" customHeight="1" x14ac:dyDescent="0.15">
      <c r="A140" s="246">
        <f t="shared" si="6"/>
        <v>0</v>
      </c>
      <c r="C140" s="437">
        <v>134</v>
      </c>
      <c r="D140" s="24"/>
      <c r="E140" s="27"/>
      <c r="F140" s="29"/>
      <c r="G140" s="32"/>
      <c r="H140" s="36"/>
      <c r="I140" s="36"/>
      <c r="J140" s="36"/>
      <c r="K140" s="36"/>
      <c r="L140" s="42"/>
      <c r="O140" s="246">
        <f t="shared" si="7"/>
        <v>0</v>
      </c>
    </row>
    <row r="141" spans="1:15" s="246" customFormat="1" ht="20.100000000000001" customHeight="1" x14ac:dyDescent="0.15">
      <c r="A141" s="246">
        <f t="shared" si="6"/>
        <v>0</v>
      </c>
      <c r="C141" s="437">
        <v>135</v>
      </c>
      <c r="D141" s="24"/>
      <c r="E141" s="27"/>
      <c r="F141" s="29"/>
      <c r="G141" s="32"/>
      <c r="H141" s="36"/>
      <c r="I141" s="36"/>
      <c r="J141" s="36"/>
      <c r="K141" s="36"/>
      <c r="L141" s="42"/>
      <c r="O141" s="246">
        <f t="shared" si="7"/>
        <v>0</v>
      </c>
    </row>
    <row r="142" spans="1:15" s="246" customFormat="1" ht="20.100000000000001" customHeight="1" x14ac:dyDescent="0.15">
      <c r="A142" s="246">
        <f t="shared" si="6"/>
        <v>0</v>
      </c>
      <c r="C142" s="437">
        <v>136</v>
      </c>
      <c r="D142" s="24"/>
      <c r="E142" s="27"/>
      <c r="F142" s="29"/>
      <c r="G142" s="32"/>
      <c r="H142" s="36"/>
      <c r="I142" s="36"/>
      <c r="J142" s="36"/>
      <c r="K142" s="36"/>
      <c r="L142" s="42"/>
      <c r="O142" s="246">
        <f t="shared" si="7"/>
        <v>0</v>
      </c>
    </row>
    <row r="143" spans="1:15" s="246" customFormat="1" ht="20.100000000000001" customHeight="1" x14ac:dyDescent="0.15">
      <c r="A143" s="246">
        <f t="shared" si="6"/>
        <v>0</v>
      </c>
      <c r="C143" s="437">
        <v>137</v>
      </c>
      <c r="D143" s="24"/>
      <c r="E143" s="27"/>
      <c r="F143" s="29"/>
      <c r="G143" s="32"/>
      <c r="H143" s="36"/>
      <c r="I143" s="36"/>
      <c r="J143" s="36"/>
      <c r="K143" s="36"/>
      <c r="L143" s="42"/>
      <c r="O143" s="246">
        <f t="shared" si="7"/>
        <v>0</v>
      </c>
    </row>
    <row r="144" spans="1:15" s="246" customFormat="1" ht="20.100000000000001" customHeight="1" x14ac:dyDescent="0.15">
      <c r="A144" s="246">
        <f t="shared" si="6"/>
        <v>0</v>
      </c>
      <c r="C144" s="437">
        <v>138</v>
      </c>
      <c r="D144" s="24"/>
      <c r="E144" s="27"/>
      <c r="F144" s="29"/>
      <c r="G144" s="32"/>
      <c r="H144" s="36"/>
      <c r="I144" s="36"/>
      <c r="J144" s="36"/>
      <c r="K144" s="36"/>
      <c r="L144" s="42"/>
      <c r="O144" s="246">
        <f t="shared" si="7"/>
        <v>0</v>
      </c>
    </row>
    <row r="145" spans="1:15" s="246" customFormat="1" ht="20.100000000000001" customHeight="1" x14ac:dyDescent="0.15">
      <c r="A145" s="246">
        <f t="shared" si="6"/>
        <v>0</v>
      </c>
      <c r="C145" s="437">
        <v>139</v>
      </c>
      <c r="D145" s="24"/>
      <c r="E145" s="27"/>
      <c r="F145" s="29"/>
      <c r="G145" s="32"/>
      <c r="H145" s="36"/>
      <c r="I145" s="36"/>
      <c r="J145" s="36"/>
      <c r="K145" s="36"/>
      <c r="L145" s="42"/>
      <c r="O145" s="246">
        <f t="shared" si="7"/>
        <v>0</v>
      </c>
    </row>
    <row r="146" spans="1:15" s="246" customFormat="1" ht="20.100000000000001" customHeight="1" x14ac:dyDescent="0.15">
      <c r="A146" s="246">
        <f t="shared" si="6"/>
        <v>0</v>
      </c>
      <c r="C146" s="437">
        <v>140</v>
      </c>
      <c r="D146" s="24"/>
      <c r="E146" s="27"/>
      <c r="F146" s="29"/>
      <c r="G146" s="32"/>
      <c r="H146" s="36"/>
      <c r="I146" s="36"/>
      <c r="J146" s="36"/>
      <c r="K146" s="36"/>
      <c r="L146" s="42"/>
      <c r="O146" s="246">
        <f t="shared" si="7"/>
        <v>0</v>
      </c>
    </row>
    <row r="147" spans="1:15" s="246" customFormat="1" ht="20.100000000000001" customHeight="1" x14ac:dyDescent="0.15">
      <c r="A147" s="246">
        <f t="shared" si="6"/>
        <v>0</v>
      </c>
      <c r="C147" s="437">
        <v>141</v>
      </c>
      <c r="D147" s="24"/>
      <c r="E147" s="27"/>
      <c r="F147" s="29"/>
      <c r="G147" s="32"/>
      <c r="H147" s="36"/>
      <c r="I147" s="36"/>
      <c r="J147" s="36"/>
      <c r="K147" s="36"/>
      <c r="L147" s="42"/>
      <c r="O147" s="246">
        <f t="shared" si="7"/>
        <v>0</v>
      </c>
    </row>
    <row r="148" spans="1:15" s="246" customFormat="1" ht="20.100000000000001" customHeight="1" x14ac:dyDescent="0.15">
      <c r="A148" s="246">
        <f t="shared" si="6"/>
        <v>0</v>
      </c>
      <c r="C148" s="437">
        <v>142</v>
      </c>
      <c r="D148" s="24"/>
      <c r="E148" s="27"/>
      <c r="F148" s="29"/>
      <c r="G148" s="32"/>
      <c r="H148" s="36"/>
      <c r="I148" s="36"/>
      <c r="J148" s="36"/>
      <c r="K148" s="36"/>
      <c r="L148" s="42"/>
      <c r="O148" s="246">
        <f t="shared" si="7"/>
        <v>0</v>
      </c>
    </row>
    <row r="149" spans="1:15" s="246" customFormat="1" ht="20.100000000000001" customHeight="1" x14ac:dyDescent="0.15">
      <c r="A149" s="246">
        <f t="shared" si="6"/>
        <v>0</v>
      </c>
      <c r="C149" s="437">
        <v>143</v>
      </c>
      <c r="D149" s="24"/>
      <c r="E149" s="27"/>
      <c r="F149" s="29"/>
      <c r="G149" s="32"/>
      <c r="H149" s="36"/>
      <c r="I149" s="36"/>
      <c r="J149" s="36"/>
      <c r="K149" s="36"/>
      <c r="L149" s="42"/>
      <c r="O149" s="246">
        <f t="shared" si="7"/>
        <v>0</v>
      </c>
    </row>
    <row r="150" spans="1:15" s="246" customFormat="1" ht="20.100000000000001" customHeight="1" x14ac:dyDescent="0.15">
      <c r="A150" s="246">
        <f t="shared" si="6"/>
        <v>0</v>
      </c>
      <c r="C150" s="437">
        <v>144</v>
      </c>
      <c r="D150" s="24"/>
      <c r="E150" s="27"/>
      <c r="F150" s="29"/>
      <c r="G150" s="32"/>
      <c r="H150" s="36"/>
      <c r="I150" s="36"/>
      <c r="J150" s="36"/>
      <c r="K150" s="36"/>
      <c r="L150" s="42"/>
      <c r="O150" s="246">
        <f t="shared" si="7"/>
        <v>0</v>
      </c>
    </row>
    <row r="151" spans="1:15" s="246" customFormat="1" ht="20.100000000000001" customHeight="1" x14ac:dyDescent="0.15">
      <c r="A151" s="246">
        <f t="shared" si="6"/>
        <v>0</v>
      </c>
      <c r="C151" s="437">
        <v>145</v>
      </c>
      <c r="D151" s="24"/>
      <c r="E151" s="27"/>
      <c r="F151" s="29"/>
      <c r="G151" s="33"/>
      <c r="H151" s="37"/>
      <c r="I151" s="37"/>
      <c r="J151" s="37"/>
      <c r="K151" s="37"/>
      <c r="L151" s="43"/>
      <c r="O151" s="246">
        <f t="shared" si="7"/>
        <v>0</v>
      </c>
    </row>
    <row r="152" spans="1:15" s="246" customFormat="1" ht="20.100000000000001" customHeight="1" x14ac:dyDescent="0.15">
      <c r="A152" s="246">
        <f t="shared" si="6"/>
        <v>0</v>
      </c>
      <c r="C152" s="437">
        <v>146</v>
      </c>
      <c r="D152" s="24"/>
      <c r="E152" s="27"/>
      <c r="F152" s="29"/>
      <c r="G152" s="32"/>
      <c r="H152" s="36"/>
      <c r="I152" s="36"/>
      <c r="J152" s="36"/>
      <c r="K152" s="36"/>
      <c r="L152" s="42"/>
      <c r="O152" s="246">
        <f t="shared" si="7"/>
        <v>0</v>
      </c>
    </row>
    <row r="153" spans="1:15" s="246" customFormat="1" ht="20.100000000000001" customHeight="1" x14ac:dyDescent="0.15">
      <c r="A153" s="246">
        <f t="shared" si="6"/>
        <v>0</v>
      </c>
      <c r="C153" s="437">
        <v>147</v>
      </c>
      <c r="D153" s="24"/>
      <c r="E153" s="27"/>
      <c r="F153" s="29"/>
      <c r="G153" s="32"/>
      <c r="H153" s="36"/>
      <c r="I153" s="36"/>
      <c r="J153" s="36"/>
      <c r="K153" s="36"/>
      <c r="L153" s="42"/>
      <c r="O153" s="246">
        <f t="shared" si="7"/>
        <v>0</v>
      </c>
    </row>
    <row r="154" spans="1:15" s="246" customFormat="1" ht="20.100000000000001" customHeight="1" x14ac:dyDescent="0.15">
      <c r="A154" s="246">
        <f t="shared" si="6"/>
        <v>0</v>
      </c>
      <c r="C154" s="437">
        <v>148</v>
      </c>
      <c r="D154" s="24"/>
      <c r="E154" s="27"/>
      <c r="F154" s="29"/>
      <c r="G154" s="32"/>
      <c r="H154" s="36"/>
      <c r="I154" s="36"/>
      <c r="J154" s="36"/>
      <c r="K154" s="36"/>
      <c r="L154" s="42"/>
      <c r="O154" s="246">
        <f t="shared" si="7"/>
        <v>0</v>
      </c>
    </row>
    <row r="155" spans="1:15" s="246" customFormat="1" ht="20.100000000000001" customHeight="1" x14ac:dyDescent="0.15">
      <c r="A155" s="246">
        <f t="shared" si="6"/>
        <v>0</v>
      </c>
      <c r="C155" s="437">
        <v>149</v>
      </c>
      <c r="D155" s="24"/>
      <c r="E155" s="27"/>
      <c r="F155" s="29"/>
      <c r="G155" s="32"/>
      <c r="H155" s="36"/>
      <c r="I155" s="36"/>
      <c r="J155" s="36"/>
      <c r="K155" s="36"/>
      <c r="L155" s="42"/>
      <c r="O155" s="246">
        <f t="shared" si="7"/>
        <v>0</v>
      </c>
    </row>
    <row r="156" spans="1:15" s="246" customFormat="1" ht="20.100000000000001" customHeight="1" x14ac:dyDescent="0.15">
      <c r="A156" s="246">
        <f t="shared" si="6"/>
        <v>0</v>
      </c>
      <c r="C156" s="437">
        <v>150</v>
      </c>
      <c r="D156" s="24"/>
      <c r="E156" s="27"/>
      <c r="F156" s="29"/>
      <c r="G156" s="32"/>
      <c r="H156" s="36"/>
      <c r="I156" s="36"/>
      <c r="J156" s="36"/>
      <c r="K156" s="36"/>
      <c r="L156" s="42"/>
      <c r="O156" s="246">
        <f t="shared" si="7"/>
        <v>0</v>
      </c>
    </row>
    <row r="157" spans="1:15" s="246" customFormat="1" ht="20.100000000000001" customHeight="1" x14ac:dyDescent="0.15">
      <c r="A157" s="246">
        <f t="shared" si="6"/>
        <v>0</v>
      </c>
      <c r="C157" s="437">
        <v>151</v>
      </c>
      <c r="D157" s="24"/>
      <c r="E157" s="27"/>
      <c r="F157" s="29"/>
      <c r="G157" s="32"/>
      <c r="H157" s="36"/>
      <c r="I157" s="36"/>
      <c r="J157" s="36"/>
      <c r="K157" s="36"/>
      <c r="L157" s="42"/>
      <c r="O157" s="246">
        <f t="shared" si="7"/>
        <v>0</v>
      </c>
    </row>
    <row r="158" spans="1:15" s="246" customFormat="1" ht="20.100000000000001" customHeight="1" x14ac:dyDescent="0.15">
      <c r="A158" s="246">
        <f t="shared" si="6"/>
        <v>0</v>
      </c>
      <c r="C158" s="437">
        <v>152</v>
      </c>
      <c r="D158" s="24"/>
      <c r="E158" s="27"/>
      <c r="F158" s="29"/>
      <c r="G158" s="32"/>
      <c r="H158" s="36"/>
      <c r="I158" s="36"/>
      <c r="J158" s="36"/>
      <c r="K158" s="36"/>
      <c r="L158" s="42"/>
      <c r="O158" s="246">
        <f t="shared" si="7"/>
        <v>0</v>
      </c>
    </row>
    <row r="159" spans="1:15" s="246" customFormat="1" ht="20.100000000000001" customHeight="1" x14ac:dyDescent="0.15">
      <c r="A159" s="246">
        <f t="shared" si="6"/>
        <v>0</v>
      </c>
      <c r="C159" s="437">
        <v>153</v>
      </c>
      <c r="D159" s="24"/>
      <c r="E159" s="27"/>
      <c r="F159" s="29"/>
      <c r="G159" s="32"/>
      <c r="H159" s="36"/>
      <c r="I159" s="36"/>
      <c r="J159" s="36"/>
      <c r="K159" s="36"/>
      <c r="L159" s="42"/>
      <c r="O159" s="246">
        <f t="shared" si="7"/>
        <v>0</v>
      </c>
    </row>
    <row r="160" spans="1:15" s="246" customFormat="1" ht="20.100000000000001" customHeight="1" x14ac:dyDescent="0.15">
      <c r="A160" s="246">
        <f t="shared" si="6"/>
        <v>0</v>
      </c>
      <c r="C160" s="437">
        <v>154</v>
      </c>
      <c r="D160" s="24"/>
      <c r="E160" s="27"/>
      <c r="F160" s="29"/>
      <c r="G160" s="32"/>
      <c r="H160" s="36"/>
      <c r="I160" s="36"/>
      <c r="J160" s="36"/>
      <c r="K160" s="36"/>
      <c r="L160" s="42"/>
      <c r="O160" s="246">
        <f t="shared" si="7"/>
        <v>0</v>
      </c>
    </row>
    <row r="161" spans="1:15" s="246" customFormat="1" ht="20.100000000000001" customHeight="1" x14ac:dyDescent="0.15">
      <c r="A161" s="246">
        <f t="shared" si="6"/>
        <v>0</v>
      </c>
      <c r="C161" s="437">
        <v>155</v>
      </c>
      <c r="D161" s="24"/>
      <c r="E161" s="27"/>
      <c r="F161" s="29"/>
      <c r="G161" s="32"/>
      <c r="H161" s="36"/>
      <c r="I161" s="36"/>
      <c r="J161" s="36"/>
      <c r="K161" s="36"/>
      <c r="L161" s="42"/>
      <c r="O161" s="246">
        <f t="shared" si="7"/>
        <v>0</v>
      </c>
    </row>
    <row r="162" spans="1:15" s="246" customFormat="1" ht="20.100000000000001" customHeight="1" x14ac:dyDescent="0.15">
      <c r="A162" s="246">
        <f t="shared" si="6"/>
        <v>0</v>
      </c>
      <c r="C162" s="437">
        <v>156</v>
      </c>
      <c r="D162" s="24"/>
      <c r="E162" s="27"/>
      <c r="F162" s="29"/>
      <c r="G162" s="32"/>
      <c r="H162" s="36"/>
      <c r="I162" s="36"/>
      <c r="J162" s="36"/>
      <c r="K162" s="36"/>
      <c r="L162" s="42"/>
      <c r="O162" s="246">
        <f t="shared" si="7"/>
        <v>0</v>
      </c>
    </row>
    <row r="163" spans="1:15" s="246" customFormat="1" ht="20.100000000000001" customHeight="1" x14ac:dyDescent="0.15">
      <c r="A163" s="246">
        <f t="shared" si="6"/>
        <v>0</v>
      </c>
      <c r="C163" s="437">
        <v>157</v>
      </c>
      <c r="D163" s="24"/>
      <c r="E163" s="27"/>
      <c r="F163" s="29"/>
      <c r="G163" s="32"/>
      <c r="H163" s="36"/>
      <c r="I163" s="36"/>
      <c r="J163" s="36"/>
      <c r="K163" s="36"/>
      <c r="L163" s="42"/>
      <c r="O163" s="246">
        <f t="shared" si="7"/>
        <v>0</v>
      </c>
    </row>
    <row r="164" spans="1:15" s="246" customFormat="1" ht="20.100000000000001" customHeight="1" x14ac:dyDescent="0.15">
      <c r="A164" s="246">
        <f t="shared" si="6"/>
        <v>0</v>
      </c>
      <c r="C164" s="437">
        <v>158</v>
      </c>
      <c r="D164" s="24"/>
      <c r="E164" s="27"/>
      <c r="F164" s="29"/>
      <c r="G164" s="32"/>
      <c r="H164" s="36"/>
      <c r="I164" s="36"/>
      <c r="J164" s="36"/>
      <c r="K164" s="36"/>
      <c r="L164" s="42"/>
      <c r="O164" s="246">
        <f t="shared" si="7"/>
        <v>0</v>
      </c>
    </row>
    <row r="165" spans="1:15" s="246" customFormat="1" ht="20.100000000000001" customHeight="1" x14ac:dyDescent="0.15">
      <c r="A165" s="246">
        <f t="shared" si="6"/>
        <v>0</v>
      </c>
      <c r="C165" s="437">
        <v>159</v>
      </c>
      <c r="D165" s="24"/>
      <c r="E165" s="27"/>
      <c r="F165" s="29"/>
      <c r="G165" s="32"/>
      <c r="H165" s="36"/>
      <c r="I165" s="36"/>
      <c r="J165" s="36"/>
      <c r="K165" s="36"/>
      <c r="L165" s="42"/>
      <c r="O165" s="246">
        <f t="shared" si="7"/>
        <v>0</v>
      </c>
    </row>
    <row r="166" spans="1:15" s="246" customFormat="1" ht="20.100000000000001" customHeight="1" x14ac:dyDescent="0.15">
      <c r="A166" s="246">
        <f t="shared" si="6"/>
        <v>0</v>
      </c>
      <c r="C166" s="437">
        <v>160</v>
      </c>
      <c r="D166" s="24"/>
      <c r="E166" s="27"/>
      <c r="F166" s="29"/>
      <c r="G166" s="32"/>
      <c r="H166" s="36"/>
      <c r="I166" s="36"/>
      <c r="J166" s="36"/>
      <c r="K166" s="36"/>
      <c r="L166" s="42"/>
      <c r="O166" s="246">
        <f t="shared" si="7"/>
        <v>0</v>
      </c>
    </row>
    <row r="167" spans="1:15" s="246" customFormat="1" ht="20.100000000000001" customHeight="1" x14ac:dyDescent="0.15">
      <c r="A167" s="246">
        <f t="shared" ref="A167:A198" si="8">IFERROR(IF(AND(OR($C167=1,$O167&gt;0), TRIM($D167)=""),1001,0),3)</f>
        <v>0</v>
      </c>
      <c r="C167" s="437">
        <v>161</v>
      </c>
      <c r="D167" s="24"/>
      <c r="E167" s="27"/>
      <c r="F167" s="29"/>
      <c r="G167" s="32"/>
      <c r="H167" s="36"/>
      <c r="I167" s="36"/>
      <c r="J167" s="36"/>
      <c r="K167" s="36"/>
      <c r="L167" s="42"/>
      <c r="O167" s="246">
        <f t="shared" si="7"/>
        <v>0</v>
      </c>
    </row>
    <row r="168" spans="1:15" s="246" customFormat="1" ht="20.100000000000001" customHeight="1" x14ac:dyDescent="0.15">
      <c r="A168" s="246">
        <f t="shared" si="8"/>
        <v>0</v>
      </c>
      <c r="C168" s="437">
        <v>162</v>
      </c>
      <c r="D168" s="24"/>
      <c r="E168" s="27"/>
      <c r="F168" s="29"/>
      <c r="G168" s="33"/>
      <c r="H168" s="37"/>
      <c r="I168" s="37"/>
      <c r="J168" s="37"/>
      <c r="K168" s="37"/>
      <c r="L168" s="43"/>
      <c r="O168" s="246">
        <f t="shared" si="7"/>
        <v>0</v>
      </c>
    </row>
    <row r="169" spans="1:15" s="246" customFormat="1" ht="20.100000000000001" customHeight="1" x14ac:dyDescent="0.15">
      <c r="A169" s="246">
        <f t="shared" si="8"/>
        <v>0</v>
      </c>
      <c r="C169" s="437">
        <v>163</v>
      </c>
      <c r="D169" s="24"/>
      <c r="E169" s="27"/>
      <c r="F169" s="29"/>
      <c r="G169" s="32"/>
      <c r="H169" s="36"/>
      <c r="I169" s="36"/>
      <c r="J169" s="36"/>
      <c r="K169" s="36"/>
      <c r="L169" s="42"/>
      <c r="O169" s="246">
        <f t="shared" si="7"/>
        <v>0</v>
      </c>
    </row>
    <row r="170" spans="1:15" s="246" customFormat="1" ht="20.100000000000001" customHeight="1" x14ac:dyDescent="0.15">
      <c r="A170" s="246">
        <f t="shared" si="8"/>
        <v>0</v>
      </c>
      <c r="C170" s="437">
        <v>164</v>
      </c>
      <c r="D170" s="24"/>
      <c r="E170" s="27"/>
      <c r="F170" s="29"/>
      <c r="G170" s="32"/>
      <c r="H170" s="36"/>
      <c r="I170" s="36"/>
      <c r="J170" s="36"/>
      <c r="K170" s="36"/>
      <c r="L170" s="42"/>
      <c r="O170" s="246">
        <f t="shared" si="7"/>
        <v>0</v>
      </c>
    </row>
    <row r="171" spans="1:15" s="246" customFormat="1" ht="20.100000000000001" customHeight="1" x14ac:dyDescent="0.15">
      <c r="A171" s="246">
        <f t="shared" si="8"/>
        <v>0</v>
      </c>
      <c r="C171" s="437">
        <v>165</v>
      </c>
      <c r="D171" s="24"/>
      <c r="E171" s="27"/>
      <c r="F171" s="29"/>
      <c r="G171" s="32"/>
      <c r="H171" s="36"/>
      <c r="I171" s="36"/>
      <c r="J171" s="36"/>
      <c r="K171" s="36"/>
      <c r="L171" s="42"/>
      <c r="O171" s="246">
        <f t="shared" si="7"/>
        <v>0</v>
      </c>
    </row>
    <row r="172" spans="1:15" s="246" customFormat="1" ht="20.100000000000001" customHeight="1" x14ac:dyDescent="0.15">
      <c r="A172" s="246">
        <f t="shared" si="8"/>
        <v>0</v>
      </c>
      <c r="C172" s="437">
        <v>166</v>
      </c>
      <c r="D172" s="24"/>
      <c r="E172" s="27"/>
      <c r="F172" s="29"/>
      <c r="G172" s="32"/>
      <c r="H172" s="36"/>
      <c r="I172" s="36"/>
      <c r="J172" s="36"/>
      <c r="K172" s="36"/>
      <c r="L172" s="42"/>
      <c r="O172" s="246">
        <f t="shared" si="7"/>
        <v>0</v>
      </c>
    </row>
    <row r="173" spans="1:15" s="246" customFormat="1" ht="20.100000000000001" customHeight="1" x14ac:dyDescent="0.15">
      <c r="A173" s="246">
        <f t="shared" si="8"/>
        <v>0</v>
      </c>
      <c r="C173" s="437">
        <v>167</v>
      </c>
      <c r="D173" s="24"/>
      <c r="E173" s="27"/>
      <c r="F173" s="29"/>
      <c r="G173" s="32"/>
      <c r="H173" s="36"/>
      <c r="I173" s="36"/>
      <c r="J173" s="36"/>
      <c r="K173" s="36"/>
      <c r="L173" s="42"/>
      <c r="O173" s="246">
        <f t="shared" si="7"/>
        <v>0</v>
      </c>
    </row>
    <row r="174" spans="1:15" s="246" customFormat="1" ht="20.100000000000001" customHeight="1" x14ac:dyDescent="0.15">
      <c r="A174" s="246">
        <f t="shared" si="8"/>
        <v>0</v>
      </c>
      <c r="C174" s="437">
        <v>168</v>
      </c>
      <c r="D174" s="24"/>
      <c r="E174" s="27"/>
      <c r="F174" s="29"/>
      <c r="G174" s="32"/>
      <c r="H174" s="36"/>
      <c r="I174" s="36"/>
      <c r="J174" s="36"/>
      <c r="K174" s="36"/>
      <c r="L174" s="42"/>
      <c r="O174" s="246">
        <f t="shared" si="7"/>
        <v>0</v>
      </c>
    </row>
    <row r="175" spans="1:15" s="246" customFormat="1" ht="20.100000000000001" customHeight="1" x14ac:dyDescent="0.15">
      <c r="A175" s="246">
        <f t="shared" si="8"/>
        <v>0</v>
      </c>
      <c r="C175" s="437">
        <v>169</v>
      </c>
      <c r="D175" s="24"/>
      <c r="E175" s="27"/>
      <c r="F175" s="29"/>
      <c r="G175" s="32"/>
      <c r="H175" s="36"/>
      <c r="I175" s="36"/>
      <c r="J175" s="36"/>
      <c r="K175" s="36"/>
      <c r="L175" s="42"/>
      <c r="O175" s="246">
        <f t="shared" si="7"/>
        <v>0</v>
      </c>
    </row>
    <row r="176" spans="1:15" s="246" customFormat="1" ht="20.100000000000001" customHeight="1" x14ac:dyDescent="0.15">
      <c r="A176" s="246">
        <f t="shared" si="8"/>
        <v>0</v>
      </c>
      <c r="C176" s="437">
        <v>170</v>
      </c>
      <c r="D176" s="24"/>
      <c r="E176" s="27"/>
      <c r="F176" s="29"/>
      <c r="G176" s="32"/>
      <c r="H176" s="36"/>
      <c r="I176" s="36"/>
      <c r="J176" s="36"/>
      <c r="K176" s="36"/>
      <c r="L176" s="42"/>
      <c r="O176" s="246">
        <f t="shared" si="7"/>
        <v>0</v>
      </c>
    </row>
    <row r="177" spans="1:15" s="246" customFormat="1" ht="20.100000000000001" customHeight="1" x14ac:dyDescent="0.15">
      <c r="A177" s="246">
        <f t="shared" si="8"/>
        <v>0</v>
      </c>
      <c r="C177" s="437">
        <v>171</v>
      </c>
      <c r="D177" s="24"/>
      <c r="E177" s="27"/>
      <c r="F177" s="29"/>
      <c r="G177" s="32"/>
      <c r="H177" s="36"/>
      <c r="I177" s="36"/>
      <c r="J177" s="36"/>
      <c r="K177" s="36"/>
      <c r="L177" s="42"/>
      <c r="O177" s="246">
        <f t="shared" si="7"/>
        <v>0</v>
      </c>
    </row>
    <row r="178" spans="1:15" s="246" customFormat="1" ht="20.100000000000001" customHeight="1" x14ac:dyDescent="0.15">
      <c r="A178" s="246">
        <f t="shared" si="8"/>
        <v>0</v>
      </c>
      <c r="C178" s="437">
        <v>172</v>
      </c>
      <c r="D178" s="24"/>
      <c r="E178" s="27"/>
      <c r="F178" s="29"/>
      <c r="G178" s="32"/>
      <c r="H178" s="36"/>
      <c r="I178" s="36"/>
      <c r="J178" s="36"/>
      <c r="K178" s="36"/>
      <c r="L178" s="42"/>
      <c r="O178" s="246">
        <f t="shared" si="7"/>
        <v>0</v>
      </c>
    </row>
    <row r="179" spans="1:15" s="246" customFormat="1" ht="20.100000000000001" customHeight="1" x14ac:dyDescent="0.15">
      <c r="A179" s="246">
        <f t="shared" si="8"/>
        <v>0</v>
      </c>
      <c r="C179" s="437">
        <v>173</v>
      </c>
      <c r="D179" s="24"/>
      <c r="E179" s="27"/>
      <c r="F179" s="29"/>
      <c r="G179" s="32"/>
      <c r="H179" s="36"/>
      <c r="I179" s="36"/>
      <c r="J179" s="36"/>
      <c r="K179" s="36"/>
      <c r="L179" s="42"/>
      <c r="O179" s="246">
        <f t="shared" si="7"/>
        <v>0</v>
      </c>
    </row>
    <row r="180" spans="1:15" s="246" customFormat="1" ht="20.100000000000001" customHeight="1" x14ac:dyDescent="0.15">
      <c r="A180" s="246">
        <f t="shared" si="8"/>
        <v>0</v>
      </c>
      <c r="C180" s="437">
        <v>174</v>
      </c>
      <c r="D180" s="24"/>
      <c r="E180" s="27"/>
      <c r="F180" s="29"/>
      <c r="G180" s="32"/>
      <c r="H180" s="36"/>
      <c r="I180" s="36"/>
      <c r="J180" s="36"/>
      <c r="K180" s="36"/>
      <c r="L180" s="42"/>
      <c r="O180" s="246">
        <f t="shared" si="7"/>
        <v>0</v>
      </c>
    </row>
    <row r="181" spans="1:15" s="246" customFormat="1" ht="20.100000000000001" customHeight="1" x14ac:dyDescent="0.15">
      <c r="A181" s="246">
        <f t="shared" si="8"/>
        <v>0</v>
      </c>
      <c r="C181" s="437">
        <v>175</v>
      </c>
      <c r="D181" s="24"/>
      <c r="E181" s="27"/>
      <c r="F181" s="29"/>
      <c r="G181" s="32"/>
      <c r="H181" s="36"/>
      <c r="I181" s="36"/>
      <c r="J181" s="36"/>
      <c r="K181" s="36"/>
      <c r="L181" s="42"/>
      <c r="O181" s="246">
        <f t="shared" si="7"/>
        <v>0</v>
      </c>
    </row>
    <row r="182" spans="1:15" s="246" customFormat="1" ht="20.100000000000001" customHeight="1" x14ac:dyDescent="0.15">
      <c r="A182" s="246">
        <f t="shared" si="8"/>
        <v>0</v>
      </c>
      <c r="C182" s="437">
        <v>176</v>
      </c>
      <c r="D182" s="24"/>
      <c r="E182" s="27"/>
      <c r="F182" s="29"/>
      <c r="G182" s="32"/>
      <c r="H182" s="36"/>
      <c r="I182" s="36"/>
      <c r="J182" s="36"/>
      <c r="K182" s="36"/>
      <c r="L182" s="42"/>
      <c r="O182" s="246">
        <f t="shared" si="7"/>
        <v>0</v>
      </c>
    </row>
    <row r="183" spans="1:15" s="246" customFormat="1" ht="20.100000000000001" customHeight="1" x14ac:dyDescent="0.15">
      <c r="A183" s="246">
        <f t="shared" si="8"/>
        <v>0</v>
      </c>
      <c r="C183" s="437">
        <v>177</v>
      </c>
      <c r="D183" s="24"/>
      <c r="E183" s="27"/>
      <c r="F183" s="29"/>
      <c r="G183" s="32"/>
      <c r="H183" s="36"/>
      <c r="I183" s="36"/>
      <c r="J183" s="36"/>
      <c r="K183" s="36"/>
      <c r="L183" s="42"/>
      <c r="O183" s="246">
        <f t="shared" si="7"/>
        <v>0</v>
      </c>
    </row>
    <row r="184" spans="1:15" s="246" customFormat="1" ht="20.100000000000001" customHeight="1" x14ac:dyDescent="0.15">
      <c r="A184" s="246">
        <f t="shared" si="8"/>
        <v>0</v>
      </c>
      <c r="C184" s="437">
        <v>178</v>
      </c>
      <c r="D184" s="24"/>
      <c r="E184" s="27"/>
      <c r="F184" s="29"/>
      <c r="G184" s="32"/>
      <c r="H184" s="36"/>
      <c r="I184" s="36"/>
      <c r="J184" s="36"/>
      <c r="K184" s="36"/>
      <c r="L184" s="42"/>
      <c r="O184" s="246">
        <f t="shared" si="7"/>
        <v>0</v>
      </c>
    </row>
    <row r="185" spans="1:15" s="246" customFormat="1" ht="20.100000000000001" customHeight="1" x14ac:dyDescent="0.15">
      <c r="A185" s="246">
        <f t="shared" si="8"/>
        <v>0</v>
      </c>
      <c r="C185" s="437">
        <v>179</v>
      </c>
      <c r="D185" s="24"/>
      <c r="E185" s="27"/>
      <c r="F185" s="29"/>
      <c r="G185" s="32"/>
      <c r="H185" s="36"/>
      <c r="I185" s="36"/>
      <c r="J185" s="36"/>
      <c r="K185" s="36"/>
      <c r="L185" s="42"/>
      <c r="O185" s="246">
        <f t="shared" si="7"/>
        <v>0</v>
      </c>
    </row>
    <row r="186" spans="1:15" s="246" customFormat="1" ht="20.100000000000001" customHeight="1" x14ac:dyDescent="0.15">
      <c r="A186" s="246">
        <f t="shared" si="8"/>
        <v>0</v>
      </c>
      <c r="C186" s="437">
        <v>180</v>
      </c>
      <c r="D186" s="24"/>
      <c r="E186" s="27"/>
      <c r="F186" s="29"/>
      <c r="G186" s="32"/>
      <c r="H186" s="36"/>
      <c r="I186" s="36"/>
      <c r="J186" s="36"/>
      <c r="K186" s="36"/>
      <c r="L186" s="42"/>
      <c r="O186" s="246">
        <f t="shared" si="7"/>
        <v>0</v>
      </c>
    </row>
    <row r="187" spans="1:15" s="246" customFormat="1" ht="20.100000000000001" customHeight="1" x14ac:dyDescent="0.15">
      <c r="A187" s="246">
        <f t="shared" si="8"/>
        <v>0</v>
      </c>
      <c r="C187" s="437">
        <v>181</v>
      </c>
      <c r="D187" s="24"/>
      <c r="E187" s="27"/>
      <c r="F187" s="29"/>
      <c r="G187" s="32"/>
      <c r="H187" s="36"/>
      <c r="I187" s="36"/>
      <c r="J187" s="36"/>
      <c r="K187" s="36"/>
      <c r="L187" s="42"/>
      <c r="O187" s="246">
        <f t="shared" si="7"/>
        <v>0</v>
      </c>
    </row>
    <row r="188" spans="1:15" s="246" customFormat="1" ht="20.100000000000001" customHeight="1" x14ac:dyDescent="0.15">
      <c r="A188" s="246">
        <f t="shared" si="8"/>
        <v>0</v>
      </c>
      <c r="C188" s="437">
        <v>182</v>
      </c>
      <c r="D188" s="24"/>
      <c r="E188" s="27"/>
      <c r="F188" s="29"/>
      <c r="G188" s="33"/>
      <c r="H188" s="37"/>
      <c r="I188" s="37"/>
      <c r="J188" s="37"/>
      <c r="K188" s="37"/>
      <c r="L188" s="43"/>
      <c r="O188" s="246">
        <f t="shared" si="7"/>
        <v>0</v>
      </c>
    </row>
    <row r="189" spans="1:15" s="246" customFormat="1" ht="20.100000000000001" customHeight="1" x14ac:dyDescent="0.15">
      <c r="A189" s="246">
        <f t="shared" si="8"/>
        <v>0</v>
      </c>
      <c r="C189" s="437">
        <v>183</v>
      </c>
      <c r="D189" s="24"/>
      <c r="E189" s="27"/>
      <c r="F189" s="29"/>
      <c r="G189" s="31"/>
      <c r="H189" s="35"/>
      <c r="I189" s="35"/>
      <c r="J189" s="35"/>
      <c r="K189" s="35"/>
      <c r="L189" s="41"/>
      <c r="O189" s="246">
        <f t="shared" si="7"/>
        <v>0</v>
      </c>
    </row>
    <row r="190" spans="1:15" s="246" customFormat="1" ht="20.100000000000001" customHeight="1" x14ac:dyDescent="0.15">
      <c r="A190" s="246">
        <f t="shared" si="8"/>
        <v>0</v>
      </c>
      <c r="C190" s="437">
        <v>184</v>
      </c>
      <c r="D190" s="24"/>
      <c r="E190" s="27"/>
      <c r="F190" s="29"/>
      <c r="G190" s="32"/>
      <c r="H190" s="36"/>
      <c r="I190" s="36"/>
      <c r="J190" s="36"/>
      <c r="K190" s="36"/>
      <c r="L190" s="42"/>
      <c r="O190" s="246">
        <f t="shared" si="7"/>
        <v>0</v>
      </c>
    </row>
    <row r="191" spans="1:15" s="246" customFormat="1" ht="20.100000000000001" customHeight="1" x14ac:dyDescent="0.15">
      <c r="A191" s="246">
        <f t="shared" si="8"/>
        <v>0</v>
      </c>
      <c r="C191" s="437">
        <v>185</v>
      </c>
      <c r="D191" s="24"/>
      <c r="E191" s="27"/>
      <c r="F191" s="29"/>
      <c r="G191" s="32"/>
      <c r="H191" s="36"/>
      <c r="I191" s="36"/>
      <c r="J191" s="36"/>
      <c r="K191" s="36"/>
      <c r="L191" s="42"/>
      <c r="O191" s="246">
        <f t="shared" si="7"/>
        <v>0</v>
      </c>
    </row>
    <row r="192" spans="1:15" s="246" customFormat="1" ht="20.100000000000001" customHeight="1" x14ac:dyDescent="0.15">
      <c r="A192" s="246">
        <f t="shared" si="8"/>
        <v>0</v>
      </c>
      <c r="C192" s="437">
        <v>186</v>
      </c>
      <c r="D192" s="24"/>
      <c r="E192" s="27"/>
      <c r="F192" s="29"/>
      <c r="G192" s="32"/>
      <c r="H192" s="36"/>
      <c r="I192" s="36"/>
      <c r="J192" s="36"/>
      <c r="K192" s="36"/>
      <c r="L192" s="42"/>
      <c r="O192" s="246">
        <f t="shared" si="7"/>
        <v>0</v>
      </c>
    </row>
    <row r="193" spans="1:15" s="246" customFormat="1" ht="20.100000000000001" customHeight="1" x14ac:dyDescent="0.15">
      <c r="A193" s="246">
        <f t="shared" si="8"/>
        <v>0</v>
      </c>
      <c r="C193" s="437">
        <v>187</v>
      </c>
      <c r="D193" s="24"/>
      <c r="E193" s="27"/>
      <c r="F193" s="29"/>
      <c r="G193" s="32"/>
      <c r="H193" s="36"/>
      <c r="I193" s="36"/>
      <c r="J193" s="36"/>
      <c r="K193" s="36"/>
      <c r="L193" s="42"/>
      <c r="O193" s="246">
        <f t="shared" si="7"/>
        <v>0</v>
      </c>
    </row>
    <row r="194" spans="1:15" s="246" customFormat="1" ht="20.100000000000001" customHeight="1" x14ac:dyDescent="0.15">
      <c r="A194" s="246">
        <f t="shared" si="8"/>
        <v>0</v>
      </c>
      <c r="C194" s="437">
        <v>188</v>
      </c>
      <c r="D194" s="24"/>
      <c r="E194" s="27"/>
      <c r="F194" s="29"/>
      <c r="G194" s="32"/>
      <c r="H194" s="36"/>
      <c r="I194" s="36"/>
      <c r="J194" s="36"/>
      <c r="K194" s="36"/>
      <c r="L194" s="42"/>
      <c r="O194" s="246">
        <f t="shared" si="7"/>
        <v>0</v>
      </c>
    </row>
    <row r="195" spans="1:15" s="246" customFormat="1" ht="20.100000000000001" customHeight="1" x14ac:dyDescent="0.15">
      <c r="A195" s="246">
        <f t="shared" si="8"/>
        <v>0</v>
      </c>
      <c r="C195" s="437">
        <v>189</v>
      </c>
      <c r="D195" s="24"/>
      <c r="E195" s="27"/>
      <c r="F195" s="29"/>
      <c r="G195" s="32"/>
      <c r="H195" s="36"/>
      <c r="I195" s="36"/>
      <c r="J195" s="36"/>
      <c r="K195" s="36"/>
      <c r="L195" s="42"/>
      <c r="O195" s="246">
        <f t="shared" si="7"/>
        <v>0</v>
      </c>
    </row>
    <row r="196" spans="1:15" s="246" customFormat="1" ht="20.100000000000001" customHeight="1" x14ac:dyDescent="0.15">
      <c r="A196" s="246">
        <f t="shared" si="8"/>
        <v>0</v>
      </c>
      <c r="C196" s="437">
        <v>190</v>
      </c>
      <c r="D196" s="24"/>
      <c r="E196" s="27"/>
      <c r="F196" s="29"/>
      <c r="G196" s="32"/>
      <c r="H196" s="36"/>
      <c r="I196" s="36"/>
      <c r="J196" s="36"/>
      <c r="K196" s="36"/>
      <c r="L196" s="42"/>
      <c r="O196" s="246">
        <f t="shared" si="7"/>
        <v>0</v>
      </c>
    </row>
    <row r="197" spans="1:15" s="246" customFormat="1" ht="20.100000000000001" customHeight="1" x14ac:dyDescent="0.15">
      <c r="A197" s="246">
        <f t="shared" si="8"/>
        <v>0</v>
      </c>
      <c r="C197" s="437">
        <v>191</v>
      </c>
      <c r="D197" s="24"/>
      <c r="E197" s="27"/>
      <c r="F197" s="29"/>
      <c r="G197" s="32"/>
      <c r="H197" s="36"/>
      <c r="I197" s="36"/>
      <c r="J197" s="36"/>
      <c r="K197" s="36"/>
      <c r="L197" s="42"/>
      <c r="O197" s="246">
        <f t="shared" si="7"/>
        <v>0</v>
      </c>
    </row>
    <row r="198" spans="1:15" s="246" customFormat="1" ht="20.100000000000001" customHeight="1" x14ac:dyDescent="0.15">
      <c r="A198" s="246">
        <f t="shared" si="8"/>
        <v>0</v>
      </c>
      <c r="C198" s="437">
        <v>192</v>
      </c>
      <c r="D198" s="24"/>
      <c r="E198" s="27"/>
      <c r="F198" s="29"/>
      <c r="G198" s="32"/>
      <c r="H198" s="36"/>
      <c r="I198" s="36"/>
      <c r="J198" s="36"/>
      <c r="K198" s="36"/>
      <c r="L198" s="42"/>
      <c r="O198" s="246">
        <f t="shared" si="7"/>
        <v>0</v>
      </c>
    </row>
    <row r="199" spans="1:15" s="246" customFormat="1" ht="20.100000000000001" customHeight="1" x14ac:dyDescent="0.15">
      <c r="A199" s="246">
        <f t="shared" ref="A199:A206" si="9">IFERROR(IF(AND(OR($C199=1,$O199&gt;0), TRIM($D199)=""),1001,0),3)</f>
        <v>0</v>
      </c>
      <c r="C199" s="437">
        <v>193</v>
      </c>
      <c r="D199" s="24"/>
      <c r="E199" s="27"/>
      <c r="F199" s="29"/>
      <c r="G199" s="32"/>
      <c r="H199" s="36"/>
      <c r="I199" s="36"/>
      <c r="J199" s="36"/>
      <c r="K199" s="36"/>
      <c r="L199" s="42"/>
      <c r="O199" s="246">
        <f t="shared" si="7"/>
        <v>0</v>
      </c>
    </row>
    <row r="200" spans="1:15" s="246" customFormat="1" ht="20.100000000000001" customHeight="1" x14ac:dyDescent="0.15">
      <c r="A200" s="246">
        <f t="shared" si="9"/>
        <v>0</v>
      </c>
      <c r="C200" s="437">
        <v>194</v>
      </c>
      <c r="D200" s="24"/>
      <c r="E200" s="27"/>
      <c r="F200" s="29"/>
      <c r="G200" s="32"/>
      <c r="H200" s="36"/>
      <c r="I200" s="36"/>
      <c r="J200" s="36"/>
      <c r="K200" s="36"/>
      <c r="L200" s="42"/>
      <c r="O200" s="246">
        <f t="shared" ref="O200:O206" si="10">COUNTA($D200:$L200)</f>
        <v>0</v>
      </c>
    </row>
    <row r="201" spans="1:15" s="246" customFormat="1" ht="20.100000000000001" customHeight="1" x14ac:dyDescent="0.15">
      <c r="A201" s="246">
        <f t="shared" si="9"/>
        <v>0</v>
      </c>
      <c r="C201" s="437">
        <v>195</v>
      </c>
      <c r="D201" s="24"/>
      <c r="E201" s="27"/>
      <c r="F201" s="29"/>
      <c r="G201" s="32"/>
      <c r="H201" s="36"/>
      <c r="I201" s="36"/>
      <c r="J201" s="36"/>
      <c r="K201" s="36"/>
      <c r="L201" s="42"/>
      <c r="O201" s="246">
        <f t="shared" si="10"/>
        <v>0</v>
      </c>
    </row>
    <row r="202" spans="1:15" s="246" customFormat="1" ht="20.100000000000001" customHeight="1" x14ac:dyDescent="0.15">
      <c r="A202" s="246">
        <f t="shared" si="9"/>
        <v>0</v>
      </c>
      <c r="C202" s="437">
        <v>196</v>
      </c>
      <c r="D202" s="24"/>
      <c r="E202" s="27"/>
      <c r="F202" s="29"/>
      <c r="G202" s="32"/>
      <c r="H202" s="36"/>
      <c r="I202" s="36"/>
      <c r="J202" s="36"/>
      <c r="K202" s="36"/>
      <c r="L202" s="42"/>
      <c r="O202" s="246">
        <f t="shared" si="10"/>
        <v>0</v>
      </c>
    </row>
    <row r="203" spans="1:15" s="246" customFormat="1" ht="20.100000000000001" customHeight="1" x14ac:dyDescent="0.15">
      <c r="A203" s="246">
        <f t="shared" si="9"/>
        <v>0</v>
      </c>
      <c r="C203" s="437">
        <v>197</v>
      </c>
      <c r="D203" s="24"/>
      <c r="E203" s="27"/>
      <c r="F203" s="29"/>
      <c r="G203" s="32"/>
      <c r="H203" s="36"/>
      <c r="I203" s="36"/>
      <c r="J203" s="36"/>
      <c r="K203" s="36"/>
      <c r="L203" s="42"/>
      <c r="O203" s="246">
        <f t="shared" si="10"/>
        <v>0</v>
      </c>
    </row>
    <row r="204" spans="1:15" s="246" customFormat="1" ht="20.100000000000001" customHeight="1" x14ac:dyDescent="0.15">
      <c r="A204" s="246">
        <f t="shared" si="9"/>
        <v>0</v>
      </c>
      <c r="C204" s="437">
        <v>198</v>
      </c>
      <c r="D204" s="24"/>
      <c r="E204" s="27"/>
      <c r="F204" s="29"/>
      <c r="G204" s="32"/>
      <c r="H204" s="36"/>
      <c r="I204" s="36"/>
      <c r="J204" s="36"/>
      <c r="K204" s="36"/>
      <c r="L204" s="42"/>
      <c r="O204" s="246">
        <f t="shared" si="10"/>
        <v>0</v>
      </c>
    </row>
    <row r="205" spans="1:15" s="246" customFormat="1" ht="20.100000000000001" customHeight="1" x14ac:dyDescent="0.15">
      <c r="A205" s="246">
        <f t="shared" si="9"/>
        <v>0</v>
      </c>
      <c r="C205" s="437">
        <v>199</v>
      </c>
      <c r="D205" s="24"/>
      <c r="E205" s="27"/>
      <c r="F205" s="29"/>
      <c r="G205" s="32"/>
      <c r="H205" s="36"/>
      <c r="I205" s="36"/>
      <c r="J205" s="36"/>
      <c r="K205" s="36"/>
      <c r="L205" s="42"/>
      <c r="O205" s="246">
        <f t="shared" si="10"/>
        <v>0</v>
      </c>
    </row>
    <row r="206" spans="1:15" s="246" customFormat="1" ht="20.100000000000001" customHeight="1" x14ac:dyDescent="0.15">
      <c r="A206" s="246">
        <f t="shared" si="9"/>
        <v>0</v>
      </c>
      <c r="C206" s="438">
        <v>200</v>
      </c>
      <c r="D206" s="25"/>
      <c r="E206" s="25"/>
      <c r="F206" s="30"/>
      <c r="G206" s="34"/>
      <c r="H206" s="38"/>
      <c r="I206" s="38"/>
      <c r="J206" s="38"/>
      <c r="K206" s="38"/>
      <c r="L206" s="44"/>
      <c r="O206" s="246">
        <f t="shared" si="10"/>
        <v>0</v>
      </c>
    </row>
    <row r="207" spans="1:15" s="246" customFormat="1" ht="18" customHeight="1" x14ac:dyDescent="0.15">
      <c r="C207" s="439"/>
      <c r="D207" s="440"/>
      <c r="E207" s="440"/>
      <c r="F207" s="441"/>
      <c r="G207" s="442"/>
      <c r="H207" s="442"/>
      <c r="I207" s="442"/>
      <c r="J207" s="442"/>
      <c r="K207" s="442"/>
      <c r="L207" s="442"/>
    </row>
  </sheetData>
  <sheetProtection algorithmName="SHA-512" hashValue="dNpWfDC61cQjJNG5I/NejWLcgsySJKXYcV8oBx5PVveABQNiF2SbtBuBqVCLCki5g/dEDc8hKiatxt7xUizeYw==" saltValue="x2bL3OfzoR+x/bORnaXlDw==" spinCount="100000" sheet="1" objects="1" scenarios="1"/>
  <mergeCells count="4">
    <mergeCell ref="C3:L3"/>
    <mergeCell ref="C4:L4"/>
    <mergeCell ref="G6:L6"/>
    <mergeCell ref="K1:L1"/>
  </mergeCells>
  <phoneticPr fontId="5"/>
  <conditionalFormatting sqref="D7:D206">
    <cfRule type="expression" dxfId="0" priority="1" stopIfTrue="1">
      <formula>AND($A7&lt;&gt;0, TRIM($D7)="")</formula>
    </cfRule>
  </conditionalFormatting>
  <dataValidations count="9">
    <dataValidation errorStyle="warning" imeMode="hiragana" allowBlank="1" showInputMessage="1" showErrorMessage="1" sqref="D7:D206" xr:uid="{1A712F94-E88C-4826-A368-DA0CFDE84E06}"/>
    <dataValidation errorStyle="warning" imeMode="fullKatakana" allowBlank="1" showInputMessage="1" showErrorMessage="1" sqref="E7:E206" xr:uid="{5151555F-050E-419B-BFC1-2BE62E3A34A9}"/>
    <dataValidation type="date" imeMode="halfAlpha" allowBlank="1" showInputMessage="1" showErrorMessage="1" error="有効な日付を入力してください" sqref="F7:F206" xr:uid="{EAFC69D9-7985-4E84-9755-98F51D8B53EA}">
      <formula1>92</formula1>
      <formula2>73415</formula2>
    </dataValidation>
    <dataValidation errorStyle="warning" imeMode="halfAlpha" allowBlank="1" showInputMessage="1" showErrorMessage="1" sqref="G7:G206" xr:uid="{FAAF9645-493D-400B-B04D-14816077B307}"/>
    <dataValidation errorStyle="warning" imeMode="halfAlpha" allowBlank="1" showInputMessage="1" showErrorMessage="1" sqref="H7:H206" xr:uid="{53AF3226-ADCE-48DD-AB9C-ABDD10836F90}"/>
    <dataValidation errorStyle="warning" imeMode="halfAlpha" allowBlank="1" showInputMessage="1" showErrorMessage="1" sqref="I7:I206" xr:uid="{57186A22-F2C7-4347-91F1-867EAFAA2C97}"/>
    <dataValidation errorStyle="warning" imeMode="halfAlpha" allowBlank="1" showInputMessage="1" showErrorMessage="1" sqref="J7:J206" xr:uid="{4378DBD2-A6CA-4FF7-A4FA-DC0D4E2C7D0C}"/>
    <dataValidation errorStyle="warning" imeMode="halfAlpha" allowBlank="1" showInputMessage="1" showErrorMessage="1" sqref="K7:K206" xr:uid="{D36D14CE-2F21-48A6-BB1D-33852F7CB866}"/>
    <dataValidation errorStyle="warning" imeMode="halfAlpha" allowBlank="1" showInputMessage="1" showErrorMessage="1" sqref="L7:L206" xr:uid="{9C227B66-84C4-462B-86DE-5EBCCA4ED7A0}"/>
  </dataValidations>
  <pageMargins left="0.43307086614173229" right="0.35433070866141736" top="0.51181102362204722" bottom="0.75" header="0.31496062992125984" footer="0.31496062992125984"/>
  <headerFooter>
    <oddHeader>&amp;R&amp;8&amp;P/&amp;N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12"/>
  <sheetViews>
    <sheetView zoomScaleNormal="100" workbookViewId="0"/>
  </sheetViews>
  <sheetFormatPr defaultRowHeight="13.5" x14ac:dyDescent="0.15"/>
  <cols>
    <col min="1" max="16384" width="9" style="178"/>
  </cols>
  <sheetData>
    <row r="1" spans="1:2" x14ac:dyDescent="0.15">
      <c r="A1" s="178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2" x14ac:dyDescent="0.15">
      <c r="A2" s="178" t="str">
        <f>"@神奈川県@和歌山県@鹿児島県@"</f>
        <v>@神奈川県@和歌山県@鹿児島県@</v>
      </c>
    </row>
    <row r="3" spans="1:2" x14ac:dyDescent="0.15">
      <c r="A3" s="178" t="s">
        <v>211</v>
      </c>
    </row>
    <row r="4" spans="1:2" x14ac:dyDescent="0.15">
      <c r="A4" s="178" t="s">
        <v>212</v>
      </c>
    </row>
    <row r="6" spans="1:2" x14ac:dyDescent="0.15">
      <c r="A6" s="178" t="s">
        <v>115</v>
      </c>
    </row>
    <row r="7" spans="1:2" x14ac:dyDescent="0.15">
      <c r="A7" s="178" t="s">
        <v>167</v>
      </c>
    </row>
    <row r="8" spans="1:2" x14ac:dyDescent="0.15">
      <c r="A8" s="178" t="s">
        <v>168</v>
      </c>
    </row>
    <row r="9" spans="1:2" x14ac:dyDescent="0.15">
      <c r="A9" s="178" t="s">
        <v>169</v>
      </c>
    </row>
    <row r="10" spans="1:2" x14ac:dyDescent="0.15">
      <c r="A10" s="178" t="s">
        <v>170</v>
      </c>
    </row>
    <row r="11" spans="1:2" x14ac:dyDescent="0.15">
      <c r="A11" s="178" t="s">
        <v>166</v>
      </c>
    </row>
    <row r="12" spans="1:2" x14ac:dyDescent="0.15">
      <c r="A12" s="443" t="s">
        <v>209</v>
      </c>
      <c r="B12" s="178" t="s">
        <v>208</v>
      </c>
    </row>
  </sheetData>
  <sheetProtection algorithmName="SHA-512" hashValue="1ZlKTEAjRI5Mqa2Jn0y/VMZcXq/trxiyF6iuRzhmVM3EiLacsiwPdS2bVYNZqxejLjw50q2sDrxlKMh1HPAN3g==" saltValue="Ai1JZq13P3wz4nvsxnEpL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</vt:i4>
      </vt:variant>
    </vt:vector>
  </HeadingPairs>
  <TitlesOfParts>
    <vt:vector size="11" baseType="lpstr">
      <vt:lpstr>入力シート</vt:lpstr>
      <vt:lpstr>技術者情報入力シート</vt:lpstr>
      <vt:lpstr>settings</vt:lpstr>
      <vt:lpstr>技術者情報入力シート!Print_Titles</vt:lpstr>
      <vt:lpstr>入力シート!Print_Titles</vt:lpstr>
      <vt:lpstr>コンサル業種</vt:lpstr>
      <vt:lpstr>希望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2024-04-16T01:18:01Z</cp:lastPrinted>
  <dcterms:created xsi:type="dcterms:W3CDTF">2018-07-20T07:50:20Z</dcterms:created>
  <dcterms:modified xsi:type="dcterms:W3CDTF">2024-11-12T04:11:35Z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97b0ed75-88f3-4e20-b38d-565fd5d730f3</vt:lpwstr>
  </property>
</Properties>
</file>