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develop\bid_entry\07申請書\doc\ver7\reg_common\記入例\"/>
    </mc:Choice>
  </mc:AlternateContent>
  <xr:revisionPtr revIDLastSave="0" documentId="8_{EDA2F70D-AB4F-45AF-8E85-E9A920B8B9AD}" xr6:coauthVersionLast="47" xr6:coauthVersionMax="47" xr10:uidLastSave="{00000000-0000-0000-0000-000000000000}"/>
  <workbookProtection workbookAlgorithmName="SHA-512" workbookHashValue="ZZ3Zx2ISOu1eb9Inn5KfC+wwV6yiF0zI2Y4U9z50ZA7VY9G2+fZIAbW5YUEDz4zWkqm8CAk0fK9mUQw09R0EHw==" workbookSaltValue="0VmHZX3RapzjvZ7swf4d7A==" workbookSpinCount="100000" lockStructure="1"/>
  <bookViews>
    <workbookView xWindow="-120" yWindow="-120" windowWidth="29040" windowHeight="15720" xr2:uid="{00000000-000D-0000-FFFF-FFFF00000000}"/>
  </bookViews>
  <sheets>
    <sheet name="入力シート" sheetId="7" r:id="rId1"/>
    <sheet name="技術者情報入力シート" sheetId="9" r:id="rId2"/>
    <sheet name="settings" sheetId="8" state="hidden" r:id="rId3"/>
  </sheets>
  <definedNames>
    <definedName name="_xlnm.Print_Titles" localSheetId="1">技術者情報入力シート!$6:$6</definedName>
    <definedName name="_xlnm.Print_Titles" localSheetId="0">入力シート!$1:$1</definedName>
    <definedName name="コンサル業種">settings!$A$6:$A$12</definedName>
    <definedName name="希望">入力シート!$A$206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customWorkbookViews>
    <customWorkbookView name="test" guid="{3507C3F8-0422-4E81-9529-F142BF164EC9}" includePrintSettings="0" maximized="1" xWindow="-8" yWindow="-8" windowWidth="1382" windowHeight="744" activeSheetId="7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9" l="1"/>
  <c r="A8" i="9"/>
  <c r="A9" i="9"/>
  <c r="A10" i="9"/>
  <c r="A11" i="9"/>
  <c r="A12" i="9"/>
  <c r="A13" i="9"/>
  <c r="A14" i="9"/>
  <c r="A15" i="9"/>
  <c r="A16" i="9"/>
  <c r="A17" i="9"/>
  <c r="A300" i="7" s="1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84" i="7"/>
  <c r="A266" i="7"/>
  <c r="A263" i="7"/>
  <c r="A262" i="7"/>
  <c r="A261" i="7"/>
  <c r="A260" i="7"/>
  <c r="A259" i="7"/>
  <c r="A258" i="7"/>
  <c r="A257" i="7"/>
  <c r="A25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10" i="7"/>
  <c r="A209" i="7"/>
  <c r="A208" i="7"/>
  <c r="A207" i="7"/>
  <c r="A206" i="7"/>
  <c r="A179" i="7"/>
  <c r="A177" i="7"/>
  <c r="A176" i="7"/>
  <c r="A175" i="7"/>
  <c r="A161" i="7"/>
  <c r="A159" i="7"/>
  <c r="A157" i="7"/>
  <c r="A153" i="7"/>
  <c r="A151" i="7"/>
  <c r="A149" i="7"/>
  <c r="A120" i="7"/>
  <c r="A118" i="7"/>
  <c r="A87" i="7"/>
  <c r="A85" i="7"/>
  <c r="A83" i="7"/>
  <c r="A81" i="7"/>
  <c r="A79" i="7"/>
  <c r="A77" i="7"/>
  <c r="A75" i="7"/>
  <c r="A73" i="7"/>
  <c r="A71" i="7"/>
  <c r="A69" i="7"/>
  <c r="A63" i="7"/>
  <c r="A40" i="7"/>
  <c r="A38" i="7"/>
  <c r="A36" i="7"/>
  <c r="A34" i="7"/>
  <c r="A32" i="7"/>
  <c r="A30" i="7"/>
  <c r="A28" i="7"/>
  <c r="A26" i="7"/>
  <c r="A24" i="7"/>
  <c r="A22" i="7"/>
  <c r="A20" i="7"/>
  <c r="O6" i="9"/>
  <c r="O206" i="9"/>
  <c r="O205" i="9"/>
  <c r="O204" i="9"/>
  <c r="O203" i="9"/>
  <c r="O202" i="9"/>
  <c r="O201" i="9"/>
  <c r="O200" i="9"/>
  <c r="O199" i="9"/>
  <c r="O198" i="9"/>
  <c r="O197" i="9"/>
  <c r="O196" i="9"/>
  <c r="O195" i="9"/>
  <c r="O194" i="9"/>
  <c r="O193" i="9"/>
  <c r="O192" i="9"/>
  <c r="O191" i="9"/>
  <c r="O190" i="9"/>
  <c r="O189" i="9"/>
  <c r="O188" i="9"/>
  <c r="O187" i="9"/>
  <c r="O186" i="9"/>
  <c r="O185" i="9"/>
  <c r="O184" i="9"/>
  <c r="O183" i="9"/>
  <c r="O182" i="9"/>
  <c r="O181" i="9"/>
  <c r="O180" i="9"/>
  <c r="O179" i="9"/>
  <c r="O178" i="9"/>
  <c r="O177" i="9"/>
  <c r="O176" i="9"/>
  <c r="O175" i="9"/>
  <c r="O174" i="9"/>
  <c r="O173" i="9"/>
  <c r="O172" i="9"/>
  <c r="O171" i="9"/>
  <c r="O170" i="9"/>
  <c r="O169" i="9"/>
  <c r="O168" i="9"/>
  <c r="O167" i="9"/>
  <c r="O166" i="9"/>
  <c r="O165" i="9"/>
  <c r="O164" i="9"/>
  <c r="O163" i="9"/>
  <c r="O162" i="9"/>
  <c r="O161" i="9"/>
  <c r="O160" i="9"/>
  <c r="O159" i="9"/>
  <c r="O158" i="9"/>
  <c r="O157" i="9"/>
  <c r="O156" i="9"/>
  <c r="O155" i="9"/>
  <c r="O154" i="9"/>
  <c r="O153" i="9"/>
  <c r="O152" i="9"/>
  <c r="O151" i="9"/>
  <c r="O150" i="9"/>
  <c r="O149" i="9"/>
  <c r="O148" i="9"/>
  <c r="O147" i="9"/>
  <c r="O146" i="9"/>
  <c r="O145" i="9"/>
  <c r="O144" i="9"/>
  <c r="O143" i="9"/>
  <c r="O142" i="9"/>
  <c r="O141" i="9"/>
  <c r="O140" i="9"/>
  <c r="O139" i="9"/>
  <c r="O138" i="9"/>
  <c r="O137" i="9"/>
  <c r="O136" i="9"/>
  <c r="O135" i="9"/>
  <c r="O134" i="9"/>
  <c r="O133" i="9"/>
  <c r="O132" i="9"/>
  <c r="O131" i="9"/>
  <c r="O130" i="9"/>
  <c r="O129" i="9"/>
  <c r="O128" i="9"/>
  <c r="O127" i="9"/>
  <c r="O126" i="9"/>
  <c r="O125" i="9"/>
  <c r="O124" i="9"/>
  <c r="O123" i="9"/>
  <c r="O122" i="9"/>
  <c r="O121" i="9"/>
  <c r="O120" i="9"/>
  <c r="O119" i="9"/>
  <c r="O118" i="9"/>
  <c r="O117" i="9"/>
  <c r="O116" i="9"/>
  <c r="O115" i="9"/>
  <c r="O114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3" i="9"/>
  <c r="O92" i="9"/>
  <c r="O91" i="9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E287" i="7" l="1"/>
  <c r="J189" i="7" l="1"/>
  <c r="J187" i="7"/>
  <c r="F6" i="9" l="1"/>
  <c r="D208" i="7" l="1"/>
  <c r="D209" i="7" s="1"/>
  <c r="D210" i="7" s="1"/>
  <c r="D211" i="7" s="1"/>
  <c r="D212" i="7" s="1"/>
  <c r="D213" i="7" s="1"/>
  <c r="D214" i="7" s="1"/>
  <c r="D215" i="7" s="1"/>
  <c r="D216" i="7" s="1"/>
  <c r="D217" i="7" s="1"/>
  <c r="D218" i="7" s="1"/>
  <c r="D219" i="7" s="1"/>
  <c r="D220" i="7" s="1"/>
  <c r="D221" i="7" s="1"/>
  <c r="D222" i="7" s="1"/>
  <c r="D223" i="7" s="1"/>
  <c r="D224" i="7" s="1"/>
  <c r="D225" i="7" s="1"/>
  <c r="D226" i="7" s="1"/>
  <c r="D227" i="7" s="1"/>
  <c r="D228" i="7" s="1"/>
  <c r="D229" i="7" s="1"/>
  <c r="D230" i="7" s="1"/>
  <c r="D231" i="7" s="1"/>
  <c r="D232" i="7" s="1"/>
  <c r="D233" i="7" s="1"/>
  <c r="D234" i="7" s="1"/>
  <c r="D235" i="7" s="1"/>
  <c r="D236" i="7" s="1"/>
  <c r="D237" i="7" s="1"/>
  <c r="D238" i="7" s="1"/>
  <c r="D239" i="7" s="1"/>
  <c r="D240" i="7" s="1"/>
  <c r="D241" i="7" s="1"/>
  <c r="D242" i="7" s="1"/>
  <c r="D243" i="7" s="1"/>
  <c r="D244" i="7" s="1"/>
  <c r="D245" i="7" s="1"/>
  <c r="D246" i="7" s="1"/>
  <c r="D247" i="7" s="1"/>
  <c r="D248" i="7" s="1"/>
  <c r="D249" i="7" s="1"/>
  <c r="D250" i="7" s="1"/>
  <c r="D251" i="7" s="1"/>
  <c r="D252" i="7" s="1"/>
  <c r="D253" i="7" s="1"/>
  <c r="D254" i="7" s="1"/>
  <c r="D255" i="7" s="1"/>
  <c r="D256" i="7" s="1"/>
  <c r="D257" i="7" s="1"/>
  <c r="D258" i="7" s="1"/>
  <c r="D259" i="7" s="1"/>
  <c r="D260" i="7" s="1"/>
  <c r="D261" i="7" s="1"/>
  <c r="D262" i="7" s="1"/>
  <c r="D263" i="7" s="1"/>
  <c r="D264" i="7" s="1"/>
  <c r="D265" i="7" s="1"/>
  <c r="D266" i="7" s="1"/>
  <c r="D267" i="7" s="1"/>
  <c r="D268" i="7" s="1"/>
  <c r="D269" i="7" s="1"/>
  <c r="D270" i="7" s="1"/>
  <c r="D271" i="7" s="1"/>
  <c r="I178" i="7" l="1"/>
  <c r="U198" i="7" l="1"/>
  <c r="A2" i="8" l="1"/>
  <c r="A1" i="8"/>
  <c r="P198" i="7" l="1"/>
  <c r="L198" i="7"/>
</calcChain>
</file>

<file path=xl/sharedStrings.xml><?xml version="1.0" encoding="utf-8"?>
<sst xmlns="http://schemas.openxmlformats.org/spreadsheetml/2006/main" count="303" uniqueCount="235">
  <si>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</si>
  <si>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</si>
  <si>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商号又は名称カナ</t>
    <rPh sb="0" eb="2">
      <t>ショウゴウ</t>
    </rPh>
    <rPh sb="2" eb="3">
      <t>マタ</t>
    </rPh>
    <rPh sb="4" eb="6">
      <t>メイショウ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</si>
  <si>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</si>
  <si>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代表者氏名カナ</t>
    <rPh sb="0" eb="3">
      <t>ダイヒョウシャ</t>
    </rPh>
    <rPh sb="3" eb="5">
      <t>シメイ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</si>
  <si>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</si>
  <si>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</si>
  <si>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</si>
  <si>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担当者部署</t>
    <rPh sb="0" eb="3">
      <t>タントウシャ</t>
    </rPh>
    <rPh sb="3" eb="5">
      <t>ブショ</t>
    </rPh>
    <phoneticPr fontId="6"/>
  </si>
  <si>
    <t>E-mailアドレス</t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</si>
  <si>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</si>
  <si>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</si>
  <si>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業務区分</t>
    <rPh sb="0" eb="2">
      <t>ギョウム</t>
    </rPh>
    <rPh sb="2" eb="4">
      <t>クブン</t>
    </rPh>
    <phoneticPr fontId="5"/>
  </si>
  <si>
    <t>合計</t>
    <rPh sb="0" eb="2">
      <t>ゴウケイ</t>
    </rPh>
    <phoneticPr fontId="6"/>
  </si>
  <si>
    <t>から</t>
    <phoneticPr fontId="5"/>
  </si>
  <si>
    <t>まで</t>
    <phoneticPr fontId="5"/>
  </si>
  <si>
    <t>希望</t>
    <rPh sb="0" eb="2">
      <t>キボウ</t>
    </rPh>
    <phoneticPr fontId="5"/>
  </si>
  <si>
    <t>代表者役職</t>
    <rPh sb="0" eb="3">
      <t>ダイヒョウシャ</t>
    </rPh>
    <rPh sb="3" eb="5">
      <t>ヤクショク</t>
    </rPh>
    <phoneticPr fontId="6"/>
  </si>
  <si>
    <t>都道府県から入力してください。</t>
    <rPh sb="0" eb="4">
      <t>トドウフケン</t>
    </rPh>
    <rPh sb="6" eb="8">
      <t>ニュウリョク</t>
    </rPh>
    <phoneticPr fontId="5"/>
  </si>
  <si>
    <t>受任者役職</t>
    <rPh sb="0" eb="2">
      <t>ジュニン</t>
    </rPh>
    <rPh sb="2" eb="3">
      <t>シャ</t>
    </rPh>
    <rPh sb="3" eb="5">
      <t>ヤクショク</t>
    </rPh>
    <phoneticPr fontId="6"/>
  </si>
  <si>
    <t>受任者氏名カナ</t>
    <rPh sb="0" eb="2">
      <t>ジュニン</t>
    </rPh>
    <rPh sb="2" eb="3">
      <t>シャ</t>
    </rPh>
    <rPh sb="3" eb="5">
      <t>シメイ</t>
    </rPh>
    <phoneticPr fontId="6"/>
  </si>
  <si>
    <t>受任者氏名</t>
    <rPh sb="0" eb="2">
      <t>ジュニン</t>
    </rPh>
    <rPh sb="2" eb="3">
      <t>シャ</t>
    </rPh>
    <rPh sb="3" eb="5">
      <t>シメイ</t>
    </rPh>
    <phoneticPr fontId="6"/>
  </si>
  <si>
    <t>担当者氏名カナ</t>
    <rPh sb="0" eb="3">
      <t>タントウシャ</t>
    </rPh>
    <rPh sb="3" eb="5">
      <t>シメイ</t>
    </rPh>
    <phoneticPr fontId="6"/>
  </si>
  <si>
    <t>担当者氏名</t>
    <rPh sb="0" eb="3">
      <t>タントウシャ</t>
    </rPh>
    <rPh sb="3" eb="5">
      <t>シメイ</t>
    </rPh>
    <phoneticPr fontId="6"/>
  </si>
  <si>
    <t>希望する業種の実績高を入力してください。</t>
    <rPh sb="7" eb="9">
      <t>ジッセキ</t>
    </rPh>
    <phoneticPr fontId="6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</si>
  <si>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</si>
  <si>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</si>
  <si>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A.主たる営業所(本社)情報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5"/>
  </si>
  <si>
    <t>B.契約する営業所情報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</si>
  <si>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入札・契約権限の委任</t>
    <rPh sb="8" eb="10">
      <t>イニン</t>
    </rPh>
    <phoneticPr fontId="5"/>
  </si>
  <si>
    <t>C.担当者情報</t>
    <rPh sb="2" eb="5">
      <t>タントウシャ</t>
    </rPh>
    <rPh sb="5" eb="7">
      <t>ジョウホウ</t>
    </rPh>
    <phoneticPr fontId="5"/>
  </si>
  <si>
    <t>D.行政書士情報</t>
    <rPh sb="2" eb="4">
      <t>ギョウセイ</t>
    </rPh>
    <rPh sb="4" eb="6">
      <t>ショシ</t>
    </rPh>
    <rPh sb="6" eb="8">
      <t>ジョウホウ</t>
    </rPh>
    <phoneticPr fontId="5"/>
  </si>
  <si>
    <t>行政書士氏名カナ</t>
    <rPh sb="0" eb="2">
      <t>ギョウセイ</t>
    </rPh>
    <rPh sb="2" eb="4">
      <t>ショシ</t>
    </rPh>
    <rPh sb="4" eb="6">
      <t>シメイ</t>
    </rPh>
    <phoneticPr fontId="6"/>
  </si>
  <si>
    <t>行政書士氏名</t>
    <rPh sb="0" eb="2">
      <t>ギョウセイ</t>
    </rPh>
    <rPh sb="2" eb="4">
      <t>ショシ</t>
    </rPh>
    <rPh sb="4" eb="6">
      <t>シメイ</t>
    </rPh>
    <phoneticPr fontId="6"/>
  </si>
  <si>
    <t>合計</t>
    <rPh sb="0" eb="2">
      <t>ゴウケイケイ</t>
    </rPh>
    <phoneticPr fontId="5"/>
  </si>
  <si>
    <t>正式名称で入力してください。個人の場合は「代表者」と入力してください。</t>
    <phoneticPr fontId="5"/>
  </si>
  <si>
    <t>部署がない場合は「本社」又は「本店」と入力し、個人の場合は「本店」と入力してください。</t>
    <rPh sb="0" eb="2">
      <t>ブショ</t>
    </rPh>
    <rPh sb="5" eb="7">
      <t>バアイ</t>
    </rPh>
    <rPh sb="9" eb="11">
      <t>ホンシャ</t>
    </rPh>
    <rPh sb="12" eb="13">
      <t>マタ</t>
    </rPh>
    <rPh sb="15" eb="17">
      <t>ホンテン</t>
    </rPh>
    <rPh sb="19" eb="21">
      <t>ニュウリョク</t>
    </rPh>
    <rPh sb="23" eb="25">
      <t>コジン</t>
    </rPh>
    <rPh sb="26" eb="28">
      <t>バアイ</t>
    </rPh>
    <rPh sb="30" eb="32">
      <t>ホンテン</t>
    </rPh>
    <rPh sb="34" eb="36">
      <t>ニュウリョク</t>
    </rPh>
    <phoneticPr fontId="5"/>
  </si>
  <si>
    <t>E.経営情報</t>
    <rPh sb="2" eb="4">
      <t>ケイエイ</t>
    </rPh>
    <rPh sb="4" eb="6">
      <t>ジョウホウ</t>
    </rPh>
    <phoneticPr fontId="5"/>
  </si>
  <si>
    <t>F.測量等実績高</t>
    <rPh sb="2" eb="4">
      <t>ソクリョウ</t>
    </rPh>
    <rPh sb="4" eb="5">
      <t>トウ</t>
    </rPh>
    <rPh sb="5" eb="7">
      <t>ジッセキ</t>
    </rPh>
    <rPh sb="7" eb="8">
      <t>ダカ</t>
    </rPh>
    <phoneticPr fontId="5"/>
  </si>
  <si>
    <t>登録事業名</t>
    <phoneticPr fontId="5"/>
  </si>
  <si>
    <t>測量業者</t>
    <phoneticPr fontId="5"/>
  </si>
  <si>
    <t>建築士事務所</t>
    <phoneticPr fontId="5"/>
  </si>
  <si>
    <t>建設コンサルタント</t>
    <phoneticPr fontId="5"/>
  </si>
  <si>
    <t>地質調査業者</t>
    <phoneticPr fontId="5"/>
  </si>
  <si>
    <t>補償コンサルタント</t>
    <phoneticPr fontId="5"/>
  </si>
  <si>
    <t>不動産鑑定業者</t>
    <phoneticPr fontId="5"/>
  </si>
  <si>
    <t>土地家屋調査士</t>
    <phoneticPr fontId="5"/>
  </si>
  <si>
    <t>司法書士</t>
    <phoneticPr fontId="5"/>
  </si>
  <si>
    <t>半角の数字とハイフンで入力してください。保有していない場合は、入力する必要はありません。</t>
    <phoneticPr fontId="6"/>
  </si>
  <si>
    <t>登録</t>
    <rPh sb="0" eb="2">
      <t>トウロク</t>
    </rPh>
    <phoneticPr fontId="5"/>
  </si>
  <si>
    <t>耐震診断</t>
  </si>
  <si>
    <t>地区計画及び地域計画</t>
  </si>
  <si>
    <t>道路</t>
  </si>
  <si>
    <t>下水道</t>
  </si>
  <si>
    <t>都市計画及び地方計画</t>
  </si>
  <si>
    <t>地質</t>
  </si>
  <si>
    <t>港湾及び空港</t>
  </si>
  <si>
    <t>電力土木</t>
  </si>
  <si>
    <t>鉄道</t>
  </si>
  <si>
    <t>造園</t>
  </si>
  <si>
    <t>土質及び基礎</t>
  </si>
  <si>
    <t>トンネル</t>
  </si>
  <si>
    <t>建設環境</t>
  </si>
  <si>
    <t>森林土木</t>
  </si>
  <si>
    <t>水産土木</t>
  </si>
  <si>
    <t>廃棄物</t>
  </si>
  <si>
    <t>実績</t>
    <rPh sb="0" eb="2">
      <t>ジッセキ</t>
    </rPh>
    <phoneticPr fontId="5"/>
  </si>
  <si>
    <t xml:space="preserve">測量一般 </t>
  </si>
  <si>
    <t>地図の調整</t>
  </si>
  <si>
    <t>航空測量</t>
  </si>
  <si>
    <t>建築関係建設コンサルタント業務</t>
    <phoneticPr fontId="6"/>
  </si>
  <si>
    <t>意匠</t>
  </si>
  <si>
    <t>構造</t>
  </si>
  <si>
    <t>暖冷房</t>
  </si>
  <si>
    <t>衛生</t>
  </si>
  <si>
    <t>電気</t>
  </si>
  <si>
    <t>建築積算</t>
  </si>
  <si>
    <t>機械積算</t>
  </si>
  <si>
    <t>電気積算</t>
  </si>
  <si>
    <t>調査</t>
  </si>
  <si>
    <t>土木関係建設コンサルタント業務</t>
    <phoneticPr fontId="6"/>
  </si>
  <si>
    <t>農業土木</t>
  </si>
  <si>
    <t>補償関係コンサルタント業務</t>
    <phoneticPr fontId="6"/>
  </si>
  <si>
    <t>土地調査</t>
  </si>
  <si>
    <t>土地評価</t>
  </si>
  <si>
    <t>物件</t>
  </si>
  <si>
    <t>機械工作物</t>
  </si>
  <si>
    <t>営業補償・特殊補償</t>
  </si>
  <si>
    <t>事業損失</t>
  </si>
  <si>
    <t>補償関連</t>
  </si>
  <si>
    <t>登記手続等</t>
    <phoneticPr fontId="6"/>
  </si>
  <si>
    <t>*1</t>
    <phoneticPr fontId="6"/>
  </si>
  <si>
    <t>*2</t>
    <phoneticPr fontId="6"/>
  </si>
  <si>
    <t>*3</t>
    <phoneticPr fontId="6"/>
  </si>
  <si>
    <t>測量法第55条の登録がなければ希望することはできません。</t>
    <rPh sb="0" eb="2">
      <t>ソクリョウ</t>
    </rPh>
    <rPh sb="2" eb="3">
      <t>ホウ</t>
    </rPh>
    <rPh sb="3" eb="4">
      <t>ダイ</t>
    </rPh>
    <rPh sb="6" eb="7">
      <t>ジョウ</t>
    </rPh>
    <rPh sb="8" eb="10">
      <t>トウロク</t>
    </rPh>
    <rPh sb="15" eb="17">
      <t>キボウ</t>
    </rPh>
    <phoneticPr fontId="6"/>
  </si>
  <si>
    <t>建築士法第23条の登録がなければ希望することはできません。</t>
    <rPh sb="0" eb="3">
      <t>ケンチクシ</t>
    </rPh>
    <rPh sb="3" eb="4">
      <t>ホウ</t>
    </rPh>
    <rPh sb="4" eb="5">
      <t>ダイ</t>
    </rPh>
    <rPh sb="7" eb="8">
      <t>ジョウ</t>
    </rPh>
    <rPh sb="9" eb="11">
      <t>トウロク</t>
    </rPh>
    <rPh sb="16" eb="18">
      <t>キボウ</t>
    </rPh>
    <phoneticPr fontId="6"/>
  </si>
  <si>
    <t>不動産の鑑定評価に関する法律第22条の登録がなければ希望することはできません。</t>
    <rPh sb="0" eb="3">
      <t>フドウサン</t>
    </rPh>
    <rPh sb="4" eb="6">
      <t>カンテイ</t>
    </rPh>
    <rPh sb="6" eb="8">
      <t>ヒョウカ</t>
    </rPh>
    <rPh sb="9" eb="10">
      <t>カン</t>
    </rPh>
    <rPh sb="12" eb="14">
      <t>ホウリツ</t>
    </rPh>
    <rPh sb="14" eb="15">
      <t>ダイ</t>
    </rPh>
    <rPh sb="17" eb="18">
      <t>ジョウ</t>
    </rPh>
    <rPh sb="19" eb="21">
      <t>トウロク</t>
    </rPh>
    <rPh sb="26" eb="28">
      <t>キボウ</t>
    </rPh>
    <phoneticPr fontId="6"/>
  </si>
  <si>
    <r>
      <t>建築一般</t>
    </r>
    <r>
      <rPr>
        <sz val="11"/>
        <color rgb="FFFF0000"/>
        <rFont val="ＭＳ ゴシック"/>
        <family val="3"/>
        <charset val="128"/>
      </rPr>
      <t>*2</t>
    </r>
    <phoneticPr fontId="6"/>
  </si>
  <si>
    <r>
      <t>工事監理（建築）</t>
    </r>
    <r>
      <rPr>
        <sz val="11"/>
        <color rgb="FFFF0000"/>
        <rFont val="ＭＳ ゴシック"/>
        <family val="3"/>
        <charset val="128"/>
      </rPr>
      <t>*4</t>
    </r>
    <phoneticPr fontId="6"/>
  </si>
  <si>
    <r>
      <t>工事監理（電気）</t>
    </r>
    <r>
      <rPr>
        <sz val="11"/>
        <color rgb="FFFF0000"/>
        <rFont val="ＭＳ ゴシック"/>
        <family val="3"/>
        <charset val="128"/>
      </rPr>
      <t>*4</t>
    </r>
    <phoneticPr fontId="6"/>
  </si>
  <si>
    <r>
      <t>工事監理（機械）</t>
    </r>
    <r>
      <rPr>
        <sz val="11"/>
        <color rgb="FFFF0000"/>
        <rFont val="ＭＳ ゴシック"/>
        <family val="3"/>
        <charset val="128"/>
      </rPr>
      <t>*4</t>
    </r>
    <phoneticPr fontId="6"/>
  </si>
  <si>
    <t>*4</t>
    <phoneticPr fontId="6"/>
  </si>
  <si>
    <t>自社の設計した事案以外の工事監理業務についても希望する場合、記載してください｡</t>
    <rPh sb="0" eb="2">
      <t>ジシャ</t>
    </rPh>
    <rPh sb="3" eb="5">
      <t>セッケイ</t>
    </rPh>
    <rPh sb="7" eb="9">
      <t>ジアン</t>
    </rPh>
    <rPh sb="9" eb="11">
      <t>イガイ</t>
    </rPh>
    <rPh sb="12" eb="14">
      <t>コウジ</t>
    </rPh>
    <rPh sb="14" eb="16">
      <t>カンリ</t>
    </rPh>
    <rPh sb="16" eb="18">
      <t>ギョウム</t>
    </rPh>
    <rPh sb="23" eb="25">
      <t>キボウ</t>
    </rPh>
    <rPh sb="27" eb="29">
      <t>バアイ</t>
    </rPh>
    <rPh sb="30" eb="32">
      <t>キサイ</t>
    </rPh>
    <phoneticPr fontId="6"/>
  </si>
  <si>
    <t>地質調査</t>
    <phoneticPr fontId="6"/>
  </si>
  <si>
    <t>美里町 入札参加資格審査申請書【測量・建設コンサルタント業務等】</t>
    <rPh sb="0" eb="2">
      <t>ミサト</t>
    </rPh>
    <rPh sb="2" eb="3">
      <t>チョウ</t>
    </rPh>
    <phoneticPr fontId="6"/>
  </si>
  <si>
    <t>資本金</t>
    <rPh sb="0" eb="3">
      <t>シホンキン</t>
    </rPh>
    <phoneticPr fontId="6"/>
  </si>
  <si>
    <t>千円</t>
    <rPh sb="0" eb="2">
      <t>センエン</t>
    </rPh>
    <phoneticPr fontId="5"/>
  </si>
  <si>
    <t>創業</t>
    <rPh sb="0" eb="2">
      <t>ソウギョウ</t>
    </rPh>
    <phoneticPr fontId="6"/>
  </si>
  <si>
    <t>年</t>
    <rPh sb="0" eb="1">
      <t>ネン</t>
    </rPh>
    <phoneticPr fontId="6"/>
  </si>
  <si>
    <t>営業年数</t>
    <rPh sb="0" eb="2">
      <t>エイギョウ</t>
    </rPh>
    <rPh sb="2" eb="4">
      <t>ネンスウ</t>
    </rPh>
    <phoneticPr fontId="6"/>
  </si>
  <si>
    <t>前年分決算期間</t>
    <rPh sb="0" eb="2">
      <t>ゼンネン</t>
    </rPh>
    <rPh sb="2" eb="3">
      <t>ブン</t>
    </rPh>
    <rPh sb="3" eb="5">
      <t>ケッサン</t>
    </rPh>
    <rPh sb="5" eb="7">
      <t>キカン</t>
    </rPh>
    <phoneticPr fontId="5"/>
  </si>
  <si>
    <t>前々年分決算期間</t>
    <rPh sb="0" eb="2">
      <t>マエマエ</t>
    </rPh>
    <rPh sb="2" eb="3">
      <t>ドシ</t>
    </rPh>
    <rPh sb="3" eb="4">
      <t>ブン</t>
    </rPh>
    <rPh sb="4" eb="6">
      <t>ケッサン</t>
    </rPh>
    <rPh sb="6" eb="8">
      <t>キカン</t>
    </rPh>
    <phoneticPr fontId="5"/>
  </si>
  <si>
    <t>前年分実績高（千円）</t>
    <rPh sb="0" eb="2">
      <t>ゼンネン</t>
    </rPh>
    <rPh sb="2" eb="3">
      <t>ブン</t>
    </rPh>
    <rPh sb="3" eb="5">
      <t>ジッセキ</t>
    </rPh>
    <rPh sb="5" eb="6">
      <t>ダカ</t>
    </rPh>
    <rPh sb="7" eb="9">
      <t>センエン</t>
    </rPh>
    <phoneticPr fontId="5"/>
  </si>
  <si>
    <t>年間平均実績高（千円）</t>
    <rPh sb="0" eb="2">
      <t>ネンカン</t>
    </rPh>
    <rPh sb="2" eb="4">
      <t>ヘイキン</t>
    </rPh>
    <rPh sb="4" eb="6">
      <t>ジッセキ</t>
    </rPh>
    <rPh sb="6" eb="7">
      <t>ダカ</t>
    </rPh>
    <rPh sb="8" eb="10">
      <t>センエン</t>
    </rPh>
    <phoneticPr fontId="5"/>
  </si>
  <si>
    <t>測量</t>
  </si>
  <si>
    <t>建築関係建設コンサルタント業務</t>
  </si>
  <si>
    <t>土木関係建設コンサルタント業務</t>
  </si>
  <si>
    <t>地質調査業務</t>
  </si>
  <si>
    <t>補償関係コンサルタント</t>
  </si>
  <si>
    <t>常勤職員数(人)</t>
    <rPh sb="0" eb="2">
      <t>ジョウキン</t>
    </rPh>
    <rPh sb="2" eb="4">
      <t>ショクイン</t>
    </rPh>
    <rPh sb="4" eb="5">
      <t>スウ</t>
    </rPh>
    <rPh sb="6" eb="7">
      <t>ニン</t>
    </rPh>
    <phoneticPr fontId="5"/>
  </si>
  <si>
    <t>技術職員</t>
  </si>
  <si>
    <t>事務職員</t>
  </si>
  <si>
    <t>その他職員</t>
  </si>
  <si>
    <t>役職員数</t>
    <rPh sb="0" eb="3">
      <t>ヤクショクイン</t>
    </rPh>
    <rPh sb="3" eb="4">
      <t>スウ</t>
    </rPh>
    <phoneticPr fontId="5"/>
  </si>
  <si>
    <t>音圧レベル</t>
  </si>
  <si>
    <t>濃度</t>
  </si>
  <si>
    <t>特定濃度</t>
  </si>
  <si>
    <t>振動加速度レベル</t>
  </si>
  <si>
    <t>河川・砂防及び海岸</t>
    <phoneticPr fontId="6"/>
  </si>
  <si>
    <t>鋼構造及びコンクリート</t>
    <phoneticPr fontId="6"/>
  </si>
  <si>
    <t>建設機械</t>
  </si>
  <si>
    <t>電気・電子</t>
  </si>
  <si>
    <t>交通量調査</t>
  </si>
  <si>
    <t>環境調査</t>
  </si>
  <si>
    <t>経済調査</t>
  </si>
  <si>
    <t>分析・解析</t>
  </si>
  <si>
    <t>宅地造成</t>
  </si>
  <si>
    <t>電算関係</t>
  </si>
  <si>
    <t>計算業務</t>
  </si>
  <si>
    <t>資料等整理</t>
  </si>
  <si>
    <t>施工管理</t>
  </si>
  <si>
    <t>建設コンサルタント</t>
    <phoneticPr fontId="6"/>
  </si>
  <si>
    <t>補償コンサルタント</t>
    <phoneticPr fontId="6"/>
  </si>
  <si>
    <t>*5</t>
    <phoneticPr fontId="6"/>
  </si>
  <si>
    <t>漏水調査など具体的な内容を記入してください。</t>
    <phoneticPr fontId="6"/>
  </si>
  <si>
    <t>支店・営業所に入札・契約権限を委任する場合、(1)入札・契約権限の委任欄にリストから「する」を選択し、支店・営業所情報を入力してください。</t>
    <phoneticPr fontId="5"/>
  </si>
  <si>
    <t>法令又は規定による登録</t>
    <rPh sb="0" eb="2">
      <t>ホウレイ</t>
    </rPh>
    <rPh sb="2" eb="3">
      <t>マタ</t>
    </rPh>
    <rPh sb="4" eb="6">
      <t>キテイ</t>
    </rPh>
    <rPh sb="9" eb="11">
      <t>トウロク</t>
    </rPh>
    <phoneticPr fontId="5"/>
  </si>
  <si>
    <t>業務を希望する場合、希望欄にリストから「○」を選択してください。
登録、法令又は規定による登録、実績欄をリストから選択してください。</t>
    <rPh sb="0" eb="2">
      <t>ギョウム</t>
    </rPh>
    <rPh sb="3" eb="5">
      <t>キボウ</t>
    </rPh>
    <rPh sb="7" eb="9">
      <t>バアイ</t>
    </rPh>
    <rPh sb="10" eb="12">
      <t>キボウ</t>
    </rPh>
    <rPh sb="12" eb="13">
      <t>ラン</t>
    </rPh>
    <rPh sb="23" eb="25">
      <t>センタク</t>
    </rPh>
    <rPh sb="50" eb="51">
      <t>ラン</t>
    </rPh>
    <rPh sb="57" eb="59">
      <t>センタク</t>
    </rPh>
    <phoneticPr fontId="6"/>
  </si>
  <si>
    <t>業務区分・部門</t>
    <phoneticPr fontId="6"/>
  </si>
  <si>
    <r>
      <t xml:space="preserve">測
量
</t>
    </r>
    <r>
      <rPr>
        <sz val="11"/>
        <color rgb="FFFF0000"/>
        <rFont val="ＭＳ ゴシック"/>
        <family val="3"/>
        <charset val="128"/>
      </rPr>
      <t>*1</t>
    </r>
    <phoneticPr fontId="6"/>
  </si>
  <si>
    <r>
      <t>その
他</t>
    </r>
    <r>
      <rPr>
        <sz val="11"/>
        <color rgb="FFFF0000"/>
        <rFont val="ＭＳ ゴシック"/>
        <family val="3"/>
        <charset val="128"/>
      </rPr>
      <t>*5</t>
    </r>
    <rPh sb="3" eb="4">
      <t>タ</t>
    </rPh>
    <phoneticPr fontId="6"/>
  </si>
  <si>
    <t>登記上の所在地</t>
    <rPh sb="0" eb="3">
      <t>トウキジョウ</t>
    </rPh>
    <rPh sb="4" eb="7">
      <t>ショザイチ</t>
    </rPh>
    <phoneticPr fontId="6"/>
  </si>
  <si>
    <t>リストから選択してください。</t>
    <phoneticPr fontId="5"/>
  </si>
  <si>
    <t>行政書士が代理申請する場合、(1)代理申請欄にリストから「する」を選択し、行政書士情報を入力してください。</t>
    <rPh sb="0" eb="2">
      <t>ギョウセイ</t>
    </rPh>
    <rPh sb="2" eb="4">
      <t>ショシ</t>
    </rPh>
    <rPh sb="5" eb="7">
      <t>ダイリ</t>
    </rPh>
    <rPh sb="7" eb="9">
      <t>シンセイ</t>
    </rPh>
    <rPh sb="11" eb="13">
      <t>バアイ</t>
    </rPh>
    <rPh sb="17" eb="19">
      <t>ダイリ</t>
    </rPh>
    <rPh sb="19" eb="21">
      <t>シンセイ</t>
    </rPh>
    <rPh sb="21" eb="22">
      <t>ラン</t>
    </rPh>
    <rPh sb="33" eb="35">
      <t>センタク</t>
    </rPh>
    <rPh sb="37" eb="39">
      <t>ギョウセイ</t>
    </rPh>
    <rPh sb="39" eb="41">
      <t>ショシ</t>
    </rPh>
    <rPh sb="41" eb="43">
      <t>ジョウホウ</t>
    </rPh>
    <rPh sb="44" eb="46">
      <t>ニュウリョク</t>
    </rPh>
    <phoneticPr fontId="5"/>
  </si>
  <si>
    <t>代理申請</t>
    <rPh sb="0" eb="2">
      <t>ダイリ</t>
    </rPh>
    <rPh sb="2" eb="4">
      <t>シンセイ</t>
    </rPh>
    <phoneticPr fontId="12"/>
  </si>
  <si>
    <t>施工計画・施工設備及び積算</t>
    <phoneticPr fontId="6"/>
  </si>
  <si>
    <t>上水道及び工業用水</t>
    <phoneticPr fontId="6"/>
  </si>
  <si>
    <t>前々年分実績高（千円）</t>
    <rPh sb="0" eb="2">
      <t>マエマエ</t>
    </rPh>
    <rPh sb="2" eb="3">
      <t>ドシ</t>
    </rPh>
    <rPh sb="3" eb="4">
      <t>ブン</t>
    </rPh>
    <rPh sb="4" eb="6">
      <t>ジッセキ</t>
    </rPh>
    <rPh sb="6" eb="7">
      <t>ダカ</t>
    </rPh>
    <rPh sb="8" eb="10">
      <t>センエン</t>
    </rPh>
    <phoneticPr fontId="6"/>
  </si>
  <si>
    <t>G.業種情報</t>
    <rPh sb="2" eb="4">
      <t>ギョウシュ</t>
    </rPh>
    <rPh sb="4" eb="6">
      <t>ジョウホウ</t>
    </rPh>
    <phoneticPr fontId="5"/>
  </si>
  <si>
    <t>業種</t>
    <phoneticPr fontId="6"/>
  </si>
  <si>
    <t>発注者</t>
    <phoneticPr fontId="6"/>
  </si>
  <si>
    <t>件名</t>
  </si>
  <si>
    <t>測量等対象の規模等</t>
  </si>
  <si>
    <t>業務履行場所（市町村名）</t>
  </si>
  <si>
    <t>着手年月日</t>
  </si>
  <si>
    <t>その他</t>
  </si>
  <si>
    <t>建築</t>
    <phoneticPr fontId="5"/>
  </si>
  <si>
    <t>土木</t>
    <phoneticPr fontId="5"/>
  </si>
  <si>
    <t>地質</t>
    <phoneticPr fontId="5"/>
  </si>
  <si>
    <t>補償</t>
    <phoneticPr fontId="5"/>
  </si>
  <si>
    <t>元請/下請</t>
    <phoneticPr fontId="6"/>
  </si>
  <si>
    <t>完了(予定)年月日</t>
    <phoneticPr fontId="6"/>
  </si>
  <si>
    <t>H.測量等実績</t>
    <rPh sb="2" eb="3">
      <t>ソク</t>
    </rPh>
    <rPh sb="3" eb="4">
      <t>リョウ</t>
    </rPh>
    <rPh sb="4" eb="5">
      <t>トウ</t>
    </rPh>
    <rPh sb="5" eb="7">
      <t>ジッセキ</t>
    </rPh>
    <phoneticPr fontId="5"/>
  </si>
  <si>
    <t>消費税の取り扱い</t>
    <rPh sb="0" eb="3">
      <t>ショウヒゼイ</t>
    </rPh>
    <rPh sb="4" eb="5">
      <t>ト</t>
    </rPh>
    <rPh sb="6" eb="7">
      <t>アツカ</t>
    </rPh>
    <phoneticPr fontId="6"/>
  </si>
  <si>
    <t>リストから選択してください。</t>
    <rPh sb="5" eb="7">
      <t>センタク</t>
    </rPh>
    <phoneticPr fontId="5"/>
  </si>
  <si>
    <t>技術職員名簿</t>
    <phoneticPr fontId="5"/>
  </si>
  <si>
    <t>審査基準日現在の技術職員の情報を入力してください。</t>
    <rPh sb="5" eb="7">
      <t>ゲンザイ</t>
    </rPh>
    <rPh sb="8" eb="10">
      <t>ギジュツ</t>
    </rPh>
    <rPh sb="10" eb="12">
      <t>ショクイン</t>
    </rPh>
    <rPh sb="13" eb="15">
      <t>ジョウホウ</t>
    </rPh>
    <phoneticPr fontId="5"/>
  </si>
  <si>
    <t>番号</t>
    <rPh sb="0" eb="2">
      <t>バンゴウ</t>
    </rPh>
    <phoneticPr fontId="5"/>
  </si>
  <si>
    <t>氏名</t>
    <rPh sb="0" eb="2">
      <t>シメイ</t>
    </rPh>
    <phoneticPr fontId="5"/>
  </si>
  <si>
    <t>有資格区分コード（6つまで）</t>
    <rPh sb="0" eb="1">
      <t>ユウ</t>
    </rPh>
    <rPh sb="1" eb="3">
      <t>シカク</t>
    </rPh>
    <rPh sb="3" eb="5">
      <t>クブン</t>
    </rPh>
    <phoneticPr fontId="5"/>
  </si>
  <si>
    <t>有資格区分コードは、美里町が提示する資格のコードを入力してください。</t>
    <rPh sb="0" eb="1">
      <t>ユウ</t>
    </rPh>
    <rPh sb="1" eb="3">
      <t>シカク</t>
    </rPh>
    <rPh sb="3" eb="5">
      <t>クブン</t>
    </rPh>
    <rPh sb="10" eb="12">
      <t>ミサト</t>
    </rPh>
    <rPh sb="12" eb="13">
      <t>マチ</t>
    </rPh>
    <rPh sb="14" eb="16">
      <t>テイジ</t>
    </rPh>
    <rPh sb="18" eb="20">
      <t>シカク</t>
    </rPh>
    <rPh sb="25" eb="27">
      <t>ニュウリョク</t>
    </rPh>
    <phoneticPr fontId="5"/>
  </si>
  <si>
    <t>フリガナ</t>
    <phoneticPr fontId="5"/>
  </si>
  <si>
    <t xml:space="preserve"> </t>
    <phoneticPr fontId="5"/>
  </si>
  <si>
    <t xml:space="preserve"> </t>
    <phoneticPr fontId="5"/>
  </si>
  <si>
    <t xml:space="preserve"> </t>
    <phoneticPr fontId="5"/>
  </si>
  <si>
    <t xml:space="preserve"> </t>
    <phoneticPr fontId="6"/>
  </si>
  <si>
    <t xml:space="preserve"> </t>
    <phoneticPr fontId="6"/>
  </si>
  <si>
    <t>土壌汚染状況調査</t>
    <phoneticPr fontId="6"/>
  </si>
  <si>
    <t>例)カブシキガイシャスズキグミ　 正式名称を全角カタカナで入力してください。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</si>
  <si>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</si>
  <si>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</si>
  <si>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例)0000-00-0000　半角の数字とハイフンで入力してください。</t>
    <phoneticPr fontId="5"/>
  </si>
  <si>
    <t>例)0000-00-0000　半角の数字とハイフンで入力してください。</t>
    <phoneticPr fontId="5"/>
  </si>
  <si>
    <t xml:space="preserve">例)カブシキガイシャスズキグミ　クマモトエイギョウショ
正式名称を全角カタカナで入力してください。支店・営業所名は、１文字空けて入力してください。
</t>
    <phoneticPr fontId="5"/>
  </si>
  <si>
    <t xml:space="preserve">例)株式会社鈴木組　熊本営業所
正式名称で入力してください。支店・営業所名は、１文字空けて入力してください。
</t>
    <rPh sb="16" eb="18">
      <t>セイシキ</t>
    </rPh>
    <rPh sb="18" eb="20">
      <t>メイショウ</t>
    </rPh>
    <rPh sb="21" eb="23">
      <t>ニュウリョク</t>
    </rPh>
    <rPh sb="30" eb="32">
      <t>シテン</t>
    </rPh>
    <rPh sb="33" eb="36">
      <t>エイギョウショ</t>
    </rPh>
    <rPh sb="36" eb="37">
      <t>メイ</t>
    </rPh>
    <rPh sb="40" eb="42">
      <t>モジ</t>
    </rPh>
    <rPh sb="42" eb="43">
      <t>ア</t>
    </rPh>
    <rPh sb="45" eb="47">
      <t>ニュウリョク</t>
    </rPh>
    <phoneticPr fontId="5"/>
  </si>
  <si>
    <t>例)平成15、嘉永元  創業年を入力してください。</t>
    <rPh sb="12" eb="14">
      <t>ソウギョウ</t>
    </rPh>
    <rPh sb="14" eb="15">
      <t>トシ</t>
    </rPh>
    <rPh sb="16" eb="18">
      <t>ニュウリョク</t>
    </rPh>
    <phoneticPr fontId="5"/>
  </si>
  <si>
    <t>例)10  営業年数を入力してください。 創業から申請日まで（組織変更、合併等による期間の通算可）。
１年に満たない場合は0を入力してください。</t>
    <phoneticPr fontId="5"/>
  </si>
  <si>
    <t>この申請書の事務手続きをした方の情報を入力してください。申請書の確認で問い合わせをする場合があります。
行政書士に依頼している場合は、「D.行政書士情報」に入力してください。</t>
    <phoneticPr fontId="6"/>
  </si>
  <si>
    <r>
      <t>不動産鑑定</t>
    </r>
    <r>
      <rPr>
        <sz val="11"/>
        <color rgb="FFFF0000"/>
        <rFont val="ＭＳ ゴシック"/>
        <family val="3"/>
        <charset val="128"/>
      </rPr>
      <t>*3</t>
    </r>
    <phoneticPr fontId="6"/>
  </si>
  <si>
    <t>しない</t>
  </si>
  <si>
    <t>技術者情報</t>
    <rPh sb="0" eb="3">
      <t>ギジュツシャ</t>
    </rPh>
    <rPh sb="3" eb="5">
      <t>ジョウホウ</t>
    </rPh>
    <phoneticPr fontId="5"/>
  </si>
  <si>
    <t>技術者情報入力シートを開き、技術者情報を入力してください。</t>
    <rPh sb="0" eb="3">
      <t>ギジュツシャ</t>
    </rPh>
    <rPh sb="3" eb="5">
      <t>ジョウホウ</t>
    </rPh>
    <rPh sb="5" eb="7">
      <t>ニュウリョク</t>
    </rPh>
    <rPh sb="11" eb="12">
      <t>ヒラ</t>
    </rPh>
    <rPh sb="14" eb="17">
      <t>ギジュツシャ</t>
    </rPh>
    <rPh sb="17" eb="19">
      <t>ジョウホウ</t>
    </rPh>
    <rPh sb="20" eb="22">
      <t>ニュウリョク</t>
    </rPh>
    <phoneticPr fontId="5"/>
  </si>
  <si>
    <t>登記、または住民票上の所在地と「(2)所在地」が一致しているかどうかを、リストから選択してください。</t>
    <rPh sb="0" eb="2">
      <t>トウキ</t>
    </rPh>
    <rPh sb="6" eb="9">
      <t>ジュウミンヒョウ</t>
    </rPh>
    <rPh sb="9" eb="10">
      <t>ジョウ</t>
    </rPh>
    <rPh sb="11" eb="14">
      <t>ショザイチ</t>
    </rPh>
    <rPh sb="19" eb="22">
      <t>ショザイチ</t>
    </rPh>
    <rPh sb="24" eb="26">
      <t>イッチ</t>
    </rPh>
    <rPh sb="41" eb="43">
      <t>センタク</t>
    </rPh>
    <phoneticPr fontId="5"/>
  </si>
  <si>
    <t>例)所長　正式名称で入力してください。</t>
    <rPh sb="10" eb="12">
      <t>ニュウリョク</t>
    </rPh>
    <phoneticPr fontId="5"/>
  </si>
  <si>
    <t>43_美里町</t>
  </si>
  <si>
    <t>業務経歴</t>
    <rPh sb="0" eb="2">
      <t>ギョウム</t>
    </rPh>
    <rPh sb="2" eb="4">
      <t>ケイレキ</t>
    </rPh>
    <phoneticPr fontId="5"/>
  </si>
  <si>
    <t>←空白行用</t>
    <rPh sb="1" eb="4">
      <t>クウハクギョウ</t>
    </rPh>
    <rPh sb="4" eb="5">
      <t>ヨウ</t>
    </rPh>
    <phoneticPr fontId="5"/>
  </si>
  <si>
    <t>　</t>
    <phoneticPr fontId="5"/>
  </si>
  <si>
    <t>例)1000001　 「-（ハイフン）」を使わず7桁の数字で入力してください。</t>
  </si>
  <si>
    <t>例)2024/4/1、R6/4/1</t>
    <phoneticPr fontId="5"/>
  </si>
  <si>
    <t>例)2024/4/1</t>
    <phoneticPr fontId="5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</si>
  <si>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</si>
  <si>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>令和7・8年度において、美里町で行われる競争入札（見積含む）に参加及び契約締結に関する資格の審査を申請します。</t>
    <rPh sb="12" eb="15">
      <t>ミサトマチ</t>
    </rPh>
    <rPh sb="16" eb="17">
      <t>オコナ</t>
    </rPh>
    <rPh sb="20" eb="22">
      <t>キョウソウ</t>
    </rPh>
    <rPh sb="22" eb="24">
      <t>ニュウサツ</t>
    </rPh>
    <rPh sb="25" eb="27">
      <t>ミツモリ</t>
    </rPh>
    <rPh sb="27" eb="28">
      <t>フク</t>
    </rPh>
    <rPh sb="31" eb="33">
      <t>サンカ</t>
    </rPh>
    <rPh sb="33" eb="34">
      <t>オヨ</t>
    </rPh>
    <rPh sb="35" eb="37">
      <t>ケイヤク</t>
    </rPh>
    <rPh sb="37" eb="39">
      <t>テイケツ</t>
    </rPh>
    <rPh sb="40" eb="41">
      <t>カン</t>
    </rPh>
    <rPh sb="43" eb="45">
      <t>シカク</t>
    </rPh>
    <rPh sb="46" eb="48">
      <t>シンサ</t>
    </rPh>
    <rPh sb="49" eb="51">
      <t>シンセイ</t>
    </rPh>
    <phoneticPr fontId="6"/>
  </si>
  <si>
    <t>技術者</t>
  </si>
  <si>
    <t>受託金額
（千円）</t>
    <phoneticPr fontId="6"/>
  </si>
  <si>
    <t>Ver.7.0.1</t>
    <phoneticPr fontId="5"/>
  </si>
  <si>
    <t>7.0.1</t>
  </si>
  <si>
    <t>徳島県徳島市川内町123番地の4</t>
  </si>
  <si>
    <t>ニホンケンセツカブシキガイシャ</t>
  </si>
  <si>
    <t>日本建設株式会社</t>
  </si>
  <si>
    <t>代表取締役</t>
  </si>
  <si>
    <t>サトウ　タロウ</t>
  </si>
  <si>
    <t>佐藤　太郎</t>
  </si>
  <si>
    <t>012-345-6789</t>
  </si>
  <si>
    <t>098-765-4321</t>
  </si>
  <si>
    <t>taro.satou@xxxxxx.jp</t>
  </si>
  <si>
    <t>一致する</t>
    <phoneticPr fontId="6"/>
  </si>
  <si>
    <t>総務課</t>
  </si>
  <si>
    <t>サトウ　ハナコ</t>
  </si>
  <si>
    <t>佐藤　花子</t>
  </si>
  <si>
    <t>012-345-6788</t>
  </si>
  <si>
    <t>098-765-4322</t>
  </si>
  <si>
    <t>hanako.satou@xxxxx.jp</t>
  </si>
  <si>
    <t>しない</t>
    <phoneticPr fontId="6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</si>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</sst>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¥&quot;#,##0_);[Red]\(&quot;¥&quot;#,##0\)"/>
    <numFmt numFmtId="177" formatCode="ggge&quot;年&quot;m&quot;月&quot;d&quot;日&quot;"/>
    <numFmt numFmtId="178" formatCode="#,##0_ ;[Red]\-#,##0\ "/>
    <numFmt numFmtId="179" formatCode="&quot;Ver.&quot;yyyymmdd"/>
    <numFmt numFmtId="180" formatCode="\(#\)"/>
    <numFmt numFmtId="181" formatCode="000\-0000"/>
    <numFmt numFmtId="182" formatCode="#,##0_ "/>
    <numFmt numFmtId="183" formatCode="ge&quot;年&quot;\ m&quot;月&quot;\ d&quot;日&quot;"/>
    <numFmt numFmtId="184" formatCode="0000000"/>
    <numFmt numFmtId="185" formatCode="&quot;Ver.&quot;@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0"/>
      <color rgb="FF0D0D0D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5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</cellStyleXfs>
  <cellXfs count="447">
    <xf numFmtId="0" fontId="0" fillId="0" borderId="0" xfId="0">
      <alignment vertical="center"/>
    </xf>
    <xf numFmtId="49" fontId="18" fillId="2" borderId="8" xfId="12" applyNumberFormat="1" applyFont="1" applyFill="1" applyBorder="1" applyAlignment="1" applyProtection="1">
      <alignment horizontal="center" vertical="center"/>
      <protection locked="0"/>
    </xf>
    <xf numFmtId="49" fontId="18" fillId="2" borderId="13" xfId="12" applyNumberFormat="1" applyFont="1" applyFill="1" applyBorder="1" applyAlignment="1" applyProtection="1">
      <alignment horizontal="center" vertical="center"/>
      <protection locked="0"/>
    </xf>
    <xf numFmtId="49" fontId="18" fillId="2" borderId="45" xfId="12" applyNumberFormat="1" applyFont="1" applyFill="1" applyBorder="1" applyAlignment="1" applyProtection="1">
      <alignment horizontal="center" vertical="center"/>
      <protection locked="0"/>
    </xf>
    <xf numFmtId="49" fontId="18" fillId="2" borderId="57" xfId="12" applyNumberFormat="1" applyFont="1" applyFill="1" applyBorder="1" applyAlignment="1" applyProtection="1">
      <alignment horizontal="center" vertical="center"/>
      <protection locked="0"/>
    </xf>
    <xf numFmtId="49" fontId="18" fillId="2" borderId="44" xfId="12" applyNumberFormat="1" applyFont="1" applyFill="1" applyBorder="1" applyAlignment="1" applyProtection="1">
      <alignment horizontal="center" vertical="center"/>
      <protection locked="0"/>
    </xf>
    <xf numFmtId="49" fontId="18" fillId="2" borderId="4" xfId="12" applyNumberFormat="1" applyFont="1" applyFill="1" applyBorder="1" applyAlignment="1" applyProtection="1">
      <alignment horizontal="center" vertical="center"/>
      <protection locked="0"/>
    </xf>
    <xf numFmtId="49" fontId="18" fillId="2" borderId="9" xfId="12" applyNumberFormat="1" applyFont="1" applyFill="1" applyBorder="1" applyAlignment="1" applyProtection="1">
      <alignment horizontal="center" vertical="center"/>
      <protection locked="0"/>
    </xf>
    <xf numFmtId="49" fontId="18" fillId="2" borderId="66" xfId="12" applyNumberFormat="1" applyFont="1" applyFill="1" applyBorder="1" applyAlignment="1" applyProtection="1">
      <alignment horizontal="center" vertical="center"/>
      <protection locked="0"/>
    </xf>
    <xf numFmtId="49" fontId="18" fillId="2" borderId="3" xfId="12" applyNumberFormat="1" applyFont="1" applyFill="1" applyBorder="1" applyAlignment="1" applyProtection="1">
      <alignment horizontal="center" vertical="center"/>
      <protection locked="0"/>
    </xf>
    <xf numFmtId="49" fontId="18" fillId="2" borderId="68" xfId="12" applyNumberFormat="1" applyFont="1" applyFill="1" applyBorder="1" applyAlignment="1" applyProtection="1">
      <alignment horizontal="center" vertical="center"/>
      <protection locked="0"/>
    </xf>
    <xf numFmtId="49" fontId="18" fillId="2" borderId="20" xfId="2" applyNumberFormat="1" applyFont="1" applyFill="1" applyBorder="1" applyAlignment="1" applyProtection="1">
      <alignment horizontal="left" vertical="center" wrapText="1"/>
      <protection locked="0"/>
    </xf>
    <xf numFmtId="49" fontId="18" fillId="2" borderId="19" xfId="2" applyNumberFormat="1" applyFont="1" applyFill="1" applyBorder="1" applyAlignment="1" applyProtection="1">
      <alignment horizontal="left" vertical="center" wrapText="1"/>
      <protection locked="0"/>
    </xf>
    <xf numFmtId="38" fontId="18" fillId="2" borderId="19" xfId="2" applyNumberFormat="1" applyFont="1" applyFill="1" applyBorder="1" applyAlignment="1" applyProtection="1">
      <alignment horizontal="right" vertical="center"/>
      <protection locked="0"/>
    </xf>
    <xf numFmtId="14" fontId="18" fillId="2" borderId="19" xfId="2" applyNumberFormat="1" applyFont="1" applyFill="1" applyBorder="1" applyAlignment="1" applyProtection="1">
      <alignment horizontal="left" vertical="center"/>
      <protection locked="0"/>
    </xf>
    <xf numFmtId="49" fontId="18" fillId="2" borderId="12" xfId="2" applyNumberFormat="1" applyFont="1" applyFill="1" applyBorder="1" applyAlignment="1" applyProtection="1">
      <alignment horizontal="left" vertical="center" wrapText="1"/>
      <protection locked="0"/>
    </xf>
    <xf numFmtId="49" fontId="18" fillId="2" borderId="9" xfId="2" applyNumberFormat="1" applyFont="1" applyFill="1" applyBorder="1" applyAlignment="1" applyProtection="1">
      <alignment horizontal="left" vertical="center" wrapText="1"/>
      <protection locked="0"/>
    </xf>
    <xf numFmtId="38" fontId="18" fillId="2" borderId="9" xfId="2" applyNumberFormat="1" applyFont="1" applyFill="1" applyBorder="1" applyAlignment="1" applyProtection="1">
      <alignment horizontal="right" vertical="center"/>
      <protection locked="0"/>
    </xf>
    <xf numFmtId="14" fontId="18" fillId="2" borderId="9" xfId="2" applyNumberFormat="1" applyFont="1" applyFill="1" applyBorder="1" applyAlignment="1" applyProtection="1">
      <alignment horizontal="left" vertical="center"/>
      <protection locked="0"/>
    </xf>
    <xf numFmtId="49" fontId="18" fillId="2" borderId="15" xfId="2" applyNumberFormat="1" applyFont="1" applyFill="1" applyBorder="1" applyAlignment="1" applyProtection="1">
      <alignment horizontal="left" vertical="center" wrapText="1"/>
      <protection locked="0"/>
    </xf>
    <xf numFmtId="49" fontId="18" fillId="2" borderId="14" xfId="2" applyNumberFormat="1" applyFont="1" applyFill="1" applyBorder="1" applyAlignment="1" applyProtection="1">
      <alignment horizontal="left" vertical="center" wrapText="1"/>
      <protection locked="0"/>
    </xf>
    <xf numFmtId="38" fontId="18" fillId="2" borderId="14" xfId="2" applyNumberFormat="1" applyFont="1" applyFill="1" applyBorder="1" applyAlignment="1" applyProtection="1">
      <alignment horizontal="right" vertical="center"/>
      <protection locked="0"/>
    </xf>
    <xf numFmtId="14" fontId="18" fillId="2" borderId="14" xfId="2" applyNumberFormat="1" applyFont="1" applyFill="1" applyBorder="1" applyAlignment="1" applyProtection="1">
      <alignment horizontal="left" vertical="center"/>
      <protection locked="0"/>
    </xf>
    <xf numFmtId="49" fontId="18" fillId="2" borderId="75" xfId="0" applyNumberFormat="1" applyFont="1" applyFill="1" applyBorder="1" applyAlignment="1" applyProtection="1">
      <alignment horizontal="left" vertical="center"/>
      <protection locked="0"/>
    </xf>
    <xf numFmtId="49" fontId="18" fillId="2" borderId="77" xfId="0" applyNumberFormat="1" applyFont="1" applyFill="1" applyBorder="1" applyAlignment="1" applyProtection="1">
      <alignment horizontal="left" vertical="center"/>
      <protection locked="0"/>
    </xf>
    <xf numFmtId="49" fontId="18" fillId="2" borderId="79" xfId="0" applyNumberFormat="1" applyFont="1" applyFill="1" applyBorder="1" applyAlignment="1" applyProtection="1">
      <alignment horizontal="left" vertical="center"/>
      <protection locked="0"/>
    </xf>
    <xf numFmtId="49" fontId="18" fillId="2" borderId="53" xfId="0" applyNumberFormat="1" applyFont="1" applyFill="1" applyBorder="1" applyAlignment="1" applyProtection="1">
      <alignment horizontal="left" vertical="center"/>
      <protection locked="0"/>
    </xf>
    <xf numFmtId="49" fontId="18" fillId="2" borderId="76" xfId="0" applyNumberFormat="1" applyFont="1" applyFill="1" applyBorder="1" applyAlignment="1" applyProtection="1">
      <alignment horizontal="left" vertical="center"/>
      <protection locked="0"/>
    </xf>
    <xf numFmtId="14" fontId="18" fillId="2" borderId="53" xfId="0" applyNumberFormat="1" applyFont="1" applyFill="1" applyBorder="1" applyAlignment="1" applyProtection="1">
      <alignment horizontal="left" vertical="center"/>
      <protection locked="0"/>
    </xf>
    <xf numFmtId="14" fontId="18" fillId="2" borderId="76" xfId="0" applyNumberFormat="1" applyFont="1" applyFill="1" applyBorder="1" applyAlignment="1" applyProtection="1">
      <alignment horizontal="left" vertical="center"/>
      <protection locked="0"/>
    </xf>
    <xf numFmtId="14" fontId="18" fillId="2" borderId="79" xfId="0" applyNumberFormat="1" applyFont="1" applyFill="1" applyBorder="1" applyAlignment="1" applyProtection="1">
      <alignment horizontal="left" vertical="center"/>
      <protection locked="0"/>
    </xf>
    <xf numFmtId="49" fontId="18" fillId="2" borderId="65" xfId="0" applyNumberFormat="1" applyFont="1" applyFill="1" applyBorder="1" applyAlignment="1" applyProtection="1">
      <alignment horizontal="left" vertical="center"/>
      <protection locked="0"/>
    </xf>
    <xf numFmtId="49" fontId="18" fillId="2" borderId="47" xfId="0" applyNumberFormat="1" applyFont="1" applyFill="1" applyBorder="1" applyAlignment="1" applyProtection="1">
      <alignment horizontal="left" vertical="center"/>
      <protection locked="0"/>
    </xf>
    <xf numFmtId="49" fontId="18" fillId="2" borderId="73" xfId="0" applyNumberFormat="1" applyFont="1" applyFill="1" applyBorder="1" applyAlignment="1" applyProtection="1">
      <alignment horizontal="left" vertical="center"/>
      <protection locked="0"/>
    </xf>
    <xf numFmtId="49" fontId="18" fillId="2" borderId="80" xfId="0" applyNumberFormat="1" applyFont="1" applyFill="1" applyBorder="1" applyAlignment="1" applyProtection="1">
      <alignment horizontal="left" vertical="center"/>
      <protection locked="0"/>
    </xf>
    <xf numFmtId="49" fontId="18" fillId="2" borderId="58" xfId="0" applyNumberFormat="1" applyFont="1" applyFill="1" applyBorder="1" applyAlignment="1" applyProtection="1">
      <alignment horizontal="left" vertical="center"/>
      <protection locked="0"/>
    </xf>
    <xf numFmtId="49" fontId="18" fillId="2" borderId="9" xfId="0" applyNumberFormat="1" applyFont="1" applyFill="1" applyBorder="1" applyAlignment="1" applyProtection="1">
      <alignment horizontal="left" vertical="center"/>
      <protection locked="0"/>
    </xf>
    <xf numFmtId="49" fontId="18" fillId="2" borderId="19" xfId="0" applyNumberFormat="1" applyFont="1" applyFill="1" applyBorder="1" applyAlignment="1" applyProtection="1">
      <alignment horizontal="left" vertical="center"/>
      <protection locked="0"/>
    </xf>
    <xf numFmtId="49" fontId="18" fillId="2" borderId="56" xfId="0" applyNumberFormat="1" applyFont="1" applyFill="1" applyBorder="1" applyAlignment="1" applyProtection="1">
      <alignment horizontal="left" vertical="center"/>
      <protection locked="0"/>
    </xf>
    <xf numFmtId="49" fontId="18" fillId="2" borderId="50" xfId="0" applyNumberFormat="1" applyFont="1" applyFill="1" applyBorder="1" applyAlignment="1" applyProtection="1">
      <alignment horizontal="left" vertical="center"/>
      <protection locked="0"/>
    </xf>
    <xf numFmtId="49" fontId="18" fillId="2" borderId="27" xfId="0" applyNumberFormat="1" applyFont="1" applyFill="1" applyBorder="1" applyAlignment="1" applyProtection="1">
      <alignment horizontal="left" vertical="center"/>
      <protection locked="0"/>
    </xf>
    <xf numFmtId="49" fontId="18" fillId="2" borderId="46" xfId="0" applyNumberFormat="1" applyFont="1" applyFill="1" applyBorder="1" applyAlignment="1" applyProtection="1">
      <alignment horizontal="left" vertical="center"/>
      <protection locked="0"/>
    </xf>
    <xf numFmtId="49" fontId="18" fillId="2" borderId="13" xfId="0" applyNumberFormat="1" applyFont="1" applyFill="1" applyBorder="1" applyAlignment="1" applyProtection="1">
      <alignment horizontal="left" vertical="center"/>
      <protection locked="0"/>
    </xf>
    <xf numFmtId="49" fontId="18" fillId="2" borderId="78" xfId="0" applyNumberFormat="1" applyFont="1" applyFill="1" applyBorder="1" applyAlignment="1" applyProtection="1">
      <alignment horizontal="left" vertical="center"/>
      <protection locked="0"/>
    </xf>
    <xf numFmtId="49" fontId="18" fillId="2" borderId="22" xfId="0" applyNumberFormat="1" applyFont="1" applyFill="1" applyBorder="1" applyAlignment="1" applyProtection="1">
      <alignment horizontal="left" vertical="center"/>
      <protection locked="0"/>
    </xf>
    <xf numFmtId="0" fontId="4" fillId="0" borderId="0" xfId="6" applyFont="1">
      <alignment vertical="center"/>
    </xf>
    <xf numFmtId="0" fontId="8" fillId="0" borderId="0" xfId="2" applyFont="1">
      <alignment vertical="center"/>
    </xf>
    <xf numFmtId="0" fontId="4" fillId="0" borderId="0" xfId="2" applyFont="1">
      <alignment vertical="center"/>
    </xf>
    <xf numFmtId="179" fontId="7" fillId="0" borderId="0" xfId="1" applyNumberFormat="1" applyFont="1" applyAlignment="1">
      <alignment vertical="top"/>
    </xf>
    <xf numFmtId="179" fontId="4" fillId="0" borderId="0" xfId="1" applyNumberFormat="1" applyFont="1" applyAlignment="1">
      <alignment vertical="top"/>
    </xf>
    <xf numFmtId="0" fontId="13" fillId="0" borderId="0" xfId="2" applyFont="1">
      <alignment vertical="center"/>
    </xf>
    <xf numFmtId="0" fontId="4" fillId="0" borderId="0" xfId="1" applyFont="1">
      <alignment vertical="center"/>
    </xf>
    <xf numFmtId="0" fontId="18" fillId="4" borderId="23" xfId="2" applyFont="1" applyFill="1" applyBorder="1" applyAlignment="1">
      <alignment vertical="center" wrapText="1"/>
    </xf>
    <xf numFmtId="0" fontId="18" fillId="4" borderId="24" xfId="2" applyFont="1" applyFill="1" applyBorder="1" applyAlignment="1">
      <alignment vertical="center" wrapText="1"/>
    </xf>
    <xf numFmtId="0" fontId="18" fillId="4" borderId="27" xfId="2" applyFont="1" applyFill="1" applyBorder="1" applyAlignment="1">
      <alignment vertical="center" wrapText="1"/>
    </xf>
    <xf numFmtId="49" fontId="4" fillId="0" borderId="0" xfId="1" applyNumberFormat="1" applyFont="1">
      <alignment vertical="center"/>
    </xf>
    <xf numFmtId="0" fontId="18" fillId="4" borderId="28" xfId="2" applyFont="1" applyFill="1" applyBorder="1">
      <alignment vertical="center"/>
    </xf>
    <xf numFmtId="0" fontId="18" fillId="4" borderId="0" xfId="2" applyFont="1" applyFill="1">
      <alignment vertical="center"/>
    </xf>
    <xf numFmtId="0" fontId="18" fillId="4" borderId="30" xfId="2" applyFont="1" applyFill="1" applyBorder="1">
      <alignment vertical="center"/>
    </xf>
    <xf numFmtId="0" fontId="18" fillId="4" borderId="25" xfId="2" applyFont="1" applyFill="1" applyBorder="1">
      <alignment vertical="center"/>
    </xf>
    <xf numFmtId="0" fontId="18" fillId="4" borderId="21" xfId="2" applyFont="1" applyFill="1" applyBorder="1">
      <alignment vertical="center"/>
    </xf>
    <xf numFmtId="0" fontId="18" fillId="4" borderId="22" xfId="2" applyFont="1" applyFill="1" applyBorder="1">
      <alignment vertical="center"/>
    </xf>
    <xf numFmtId="0" fontId="4" fillId="0" borderId="0" xfId="2" applyFont="1" applyAlignment="1">
      <alignment vertical="center" wrapText="1"/>
    </xf>
    <xf numFmtId="0" fontId="16" fillId="0" borderId="28" xfId="0" applyFont="1" applyBorder="1">
      <alignment vertical="center"/>
    </xf>
    <xf numFmtId="0" fontId="16" fillId="0" borderId="0" xfId="0" applyFont="1">
      <alignment vertical="center"/>
    </xf>
    <xf numFmtId="0" fontId="4" fillId="0" borderId="24" xfId="0" applyFont="1" applyBorder="1">
      <alignment vertical="center"/>
    </xf>
    <xf numFmtId="0" fontId="4" fillId="0" borderId="27" xfId="0" applyFont="1" applyBorder="1">
      <alignment vertical="center"/>
    </xf>
    <xf numFmtId="180" fontId="4" fillId="0" borderId="28" xfId="0" applyNumberFormat="1" applyFont="1" applyBorder="1">
      <alignment vertical="center"/>
    </xf>
    <xf numFmtId="180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vertical="top"/>
    </xf>
    <xf numFmtId="0" fontId="4" fillId="0" borderId="3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vertical="top"/>
    </xf>
    <xf numFmtId="0" fontId="4" fillId="0" borderId="28" xfId="0" applyFont="1" applyBorder="1">
      <alignment vertical="center"/>
    </xf>
    <xf numFmtId="0" fontId="23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vertical="top"/>
    </xf>
    <xf numFmtId="0" fontId="4" fillId="0" borderId="0" xfId="2" applyFont="1" applyAlignment="1">
      <alignment horizontal="center" vertical="center"/>
    </xf>
    <xf numFmtId="0" fontId="4" fillId="0" borderId="30" xfId="2" applyFont="1" applyBorder="1">
      <alignment vertical="center"/>
    </xf>
    <xf numFmtId="49" fontId="15" fillId="0" borderId="0" xfId="0" applyNumberFormat="1" applyFont="1" applyAlignment="1">
      <alignment horizontal="right" vertical="top"/>
    </xf>
    <xf numFmtId="49" fontId="4" fillId="0" borderId="0" xfId="0" applyNumberFormat="1" applyFont="1">
      <alignment vertical="center"/>
    </xf>
    <xf numFmtId="0" fontId="24" fillId="0" borderId="0" xfId="0" applyFont="1" applyAlignment="1">
      <alignment vertical="top"/>
    </xf>
    <xf numFmtId="0" fontId="4" fillId="0" borderId="25" xfId="0" applyFont="1" applyBorder="1">
      <alignment vertical="center"/>
    </xf>
    <xf numFmtId="0" fontId="4" fillId="0" borderId="21" xfId="0" applyFont="1" applyBorder="1">
      <alignment vertical="center"/>
    </xf>
    <xf numFmtId="49" fontId="14" fillId="0" borderId="21" xfId="0" applyNumberFormat="1" applyFont="1" applyBorder="1" applyAlignment="1">
      <alignment vertical="top"/>
    </xf>
    <xf numFmtId="0" fontId="14" fillId="0" borderId="21" xfId="0" applyFont="1" applyBorder="1" applyAlignment="1">
      <alignment vertical="top"/>
    </xf>
    <xf numFmtId="0" fontId="4" fillId="0" borderId="22" xfId="0" applyFont="1" applyBorder="1">
      <alignment vertical="center"/>
    </xf>
    <xf numFmtId="177" fontId="14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177" fontId="4" fillId="0" borderId="0" xfId="2" applyNumberFormat="1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top"/>
    </xf>
    <xf numFmtId="181" fontId="15" fillId="0" borderId="0" xfId="0" applyNumberFormat="1" applyFont="1" applyAlignment="1">
      <alignment horizontal="right" vertical="top"/>
    </xf>
    <xf numFmtId="0" fontId="15" fillId="0" borderId="0" xfId="0" applyFont="1" applyAlignment="1">
      <alignment horizontal="left" vertical="top" wrapText="1"/>
    </xf>
    <xf numFmtId="0" fontId="4" fillId="0" borderId="28" xfId="2" applyFont="1" applyBorder="1">
      <alignment vertical="center"/>
    </xf>
    <xf numFmtId="49" fontId="15" fillId="0" borderId="21" xfId="0" applyNumberFormat="1" applyFont="1" applyBorder="1" applyAlignment="1">
      <alignment horizontal="right" vertical="top"/>
    </xf>
    <xf numFmtId="0" fontId="15" fillId="0" borderId="21" xfId="0" applyFont="1" applyBorder="1" applyAlignment="1">
      <alignment vertical="top" wrapText="1"/>
    </xf>
    <xf numFmtId="0" fontId="17" fillId="0" borderId="28" xfId="0" applyFont="1" applyBorder="1">
      <alignment vertical="center"/>
    </xf>
    <xf numFmtId="0" fontId="1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182" fontId="4" fillId="0" borderId="0" xfId="0" applyNumberFormat="1" applyFont="1">
      <alignment vertical="center"/>
    </xf>
    <xf numFmtId="178" fontId="4" fillId="0" borderId="0" xfId="2" applyNumberFormat="1" applyFont="1">
      <alignment vertical="center"/>
    </xf>
    <xf numFmtId="0" fontId="16" fillId="0" borderId="25" xfId="0" applyFont="1" applyBorder="1">
      <alignment vertical="center"/>
    </xf>
    <xf numFmtId="0" fontId="4" fillId="0" borderId="21" xfId="2" applyFont="1" applyBorder="1">
      <alignment vertical="center"/>
    </xf>
    <xf numFmtId="182" fontId="4" fillId="0" borderId="0" xfId="2" applyNumberFormat="1" applyFont="1">
      <alignment vertical="center"/>
    </xf>
    <xf numFmtId="177" fontId="4" fillId="0" borderId="24" xfId="0" applyNumberFormat="1" applyFont="1" applyBorder="1">
      <alignment vertical="center"/>
    </xf>
    <xf numFmtId="178" fontId="4" fillId="0" borderId="24" xfId="0" applyNumberFormat="1" applyFont="1" applyBorder="1">
      <alignment vertical="center"/>
    </xf>
    <xf numFmtId="182" fontId="4" fillId="0" borderId="24" xfId="0" applyNumberFormat="1" applyFont="1" applyBorder="1">
      <alignment vertical="center"/>
    </xf>
    <xf numFmtId="0" fontId="4" fillId="0" borderId="24" xfId="2" applyFont="1" applyBorder="1">
      <alignment vertical="center"/>
    </xf>
    <xf numFmtId="177" fontId="15" fillId="0" borderId="0" xfId="0" applyNumberFormat="1" applyFont="1" applyAlignment="1">
      <alignment horizontal="right" vertical="top"/>
    </xf>
    <xf numFmtId="182" fontId="15" fillId="0" borderId="0" xfId="0" applyNumberFormat="1" applyFont="1" applyAlignment="1">
      <alignment vertical="top"/>
    </xf>
    <xf numFmtId="177" fontId="15" fillId="0" borderId="0" xfId="0" applyNumberFormat="1" applyFont="1" applyAlignment="1">
      <alignment vertical="top"/>
    </xf>
    <xf numFmtId="182" fontId="4" fillId="0" borderId="0" xfId="1" applyNumberFormat="1" applyFont="1">
      <alignment vertical="center"/>
    </xf>
    <xf numFmtId="178" fontId="4" fillId="0" borderId="0" xfId="1" applyNumberFormat="1" applyFont="1">
      <alignment vertical="center"/>
    </xf>
    <xf numFmtId="178" fontId="4" fillId="0" borderId="0" xfId="1" applyNumberFormat="1" applyFont="1" applyAlignment="1">
      <alignment horizontal="right" vertical="center"/>
    </xf>
    <xf numFmtId="182" fontId="15" fillId="0" borderId="0" xfId="0" applyNumberFormat="1" applyFont="1" applyAlignment="1">
      <alignment horizontal="right" vertical="top"/>
    </xf>
    <xf numFmtId="0" fontId="16" fillId="0" borderId="28" xfId="0" applyFont="1" applyBorder="1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49" fontId="14" fillId="0" borderId="0" xfId="0" applyNumberFormat="1" applyFont="1" applyAlignment="1">
      <alignment vertical="top"/>
    </xf>
    <xf numFmtId="0" fontId="18" fillId="0" borderId="0" xfId="0" applyFont="1">
      <alignment vertical="center"/>
    </xf>
    <xf numFmtId="0" fontId="14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top"/>
    </xf>
    <xf numFmtId="0" fontId="23" fillId="0" borderId="21" xfId="0" applyFont="1" applyBorder="1">
      <alignment vertical="center"/>
    </xf>
    <xf numFmtId="180" fontId="4" fillId="0" borderId="16" xfId="0" applyNumberFormat="1" applyFont="1" applyBorder="1">
      <alignment vertical="center"/>
    </xf>
    <xf numFmtId="180" fontId="4" fillId="0" borderId="17" xfId="0" applyNumberFormat="1" applyFont="1" applyBorder="1">
      <alignment vertical="center"/>
    </xf>
    <xf numFmtId="180" fontId="4" fillId="0" borderId="32" xfId="0" applyNumberFormat="1" applyFont="1" applyBorder="1">
      <alignment vertical="center"/>
    </xf>
    <xf numFmtId="180" fontId="4" fillId="0" borderId="36" xfId="0" applyNumberFormat="1" applyFont="1" applyBorder="1">
      <alignment vertical="center"/>
    </xf>
    <xf numFmtId="177" fontId="4" fillId="0" borderId="0" xfId="1" applyNumberFormat="1" applyFont="1" applyAlignment="1">
      <alignment horizontal="center" vertical="center"/>
    </xf>
    <xf numFmtId="178" fontId="4" fillId="0" borderId="0" xfId="1" applyNumberFormat="1" applyFont="1" applyAlignment="1">
      <alignment horizontal="center" vertical="center"/>
    </xf>
    <xf numFmtId="178" fontId="14" fillId="0" borderId="0" xfId="0" applyNumberFormat="1" applyFont="1" applyAlignment="1">
      <alignment vertical="top"/>
    </xf>
    <xf numFmtId="0" fontId="14" fillId="0" borderId="24" xfId="0" applyFont="1" applyBorder="1" applyAlignment="1">
      <alignment vertical="top"/>
    </xf>
    <xf numFmtId="178" fontId="4" fillId="0" borderId="21" xfId="0" applyNumberFormat="1" applyFont="1" applyBorder="1">
      <alignment vertical="center"/>
    </xf>
    <xf numFmtId="178" fontId="14" fillId="0" borderId="21" xfId="0" applyNumberFormat="1" applyFont="1" applyBorder="1" applyAlignment="1">
      <alignment vertical="top"/>
    </xf>
    <xf numFmtId="49" fontId="4" fillId="0" borderId="24" xfId="0" applyNumberFormat="1" applyFont="1" applyBorder="1">
      <alignment vertical="center"/>
    </xf>
    <xf numFmtId="180" fontId="15" fillId="0" borderId="0" xfId="0" applyNumberFormat="1" applyFont="1" applyAlignment="1">
      <alignment horizontal="left" wrapText="1"/>
    </xf>
    <xf numFmtId="180" fontId="15" fillId="0" borderId="30" xfId="0" applyNumberFormat="1" applyFont="1" applyBorder="1">
      <alignment vertical="center"/>
    </xf>
    <xf numFmtId="180" fontId="15" fillId="0" borderId="0" xfId="0" applyNumberFormat="1" applyFont="1">
      <alignment vertical="center"/>
    </xf>
    <xf numFmtId="0" fontId="4" fillId="0" borderId="29" xfId="2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5" xfId="2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0" fontId="4" fillId="0" borderId="70" xfId="0" applyNumberFormat="1" applyFont="1" applyBorder="1">
      <alignment vertical="center"/>
    </xf>
    <xf numFmtId="49" fontId="4" fillId="0" borderId="0" xfId="12" applyNumberFormat="1" applyFont="1" applyAlignment="1">
      <alignment horizontal="center" vertical="center"/>
    </xf>
    <xf numFmtId="180" fontId="4" fillId="0" borderId="47" xfId="0" applyNumberFormat="1" applyFont="1" applyBorder="1">
      <alignment vertical="center"/>
    </xf>
    <xf numFmtId="0" fontId="4" fillId="3" borderId="9" xfId="12" applyFont="1" applyFill="1" applyBorder="1" applyAlignment="1">
      <alignment horizontal="center" vertical="center"/>
    </xf>
    <xf numFmtId="180" fontId="4" fillId="0" borderId="71" xfId="0" applyNumberFormat="1" applyFont="1" applyBorder="1">
      <alignment vertical="center"/>
    </xf>
    <xf numFmtId="0" fontId="4" fillId="3" borderId="14" xfId="12" applyFont="1" applyFill="1" applyBorder="1" applyAlignment="1">
      <alignment horizontal="center" vertical="center"/>
    </xf>
    <xf numFmtId="0" fontId="4" fillId="0" borderId="30" xfId="1" applyFont="1" applyBorder="1">
      <alignment vertical="center"/>
    </xf>
    <xf numFmtId="180" fontId="4" fillId="0" borderId="54" xfId="0" applyNumberFormat="1" applyFont="1" applyBorder="1">
      <alignment vertical="center"/>
    </xf>
    <xf numFmtId="0" fontId="4" fillId="3" borderId="1" xfId="12" applyFont="1" applyFill="1" applyBorder="1" applyAlignment="1">
      <alignment horizontal="center" vertical="center"/>
    </xf>
    <xf numFmtId="0" fontId="4" fillId="3" borderId="58" xfId="12" applyFont="1" applyFill="1" applyBorder="1" applyAlignment="1">
      <alignment horizontal="center" vertical="center"/>
    </xf>
    <xf numFmtId="49" fontId="4" fillId="0" borderId="0" xfId="12" applyNumberFormat="1" applyFont="1" applyAlignment="1">
      <alignment horizontal="center" vertical="top"/>
    </xf>
    <xf numFmtId="0" fontId="4" fillId="0" borderId="42" xfId="2" applyFont="1" applyBorder="1">
      <alignment vertical="center"/>
    </xf>
    <xf numFmtId="180" fontId="4" fillId="0" borderId="65" xfId="0" applyNumberFormat="1" applyFont="1" applyBorder="1">
      <alignment vertical="center"/>
    </xf>
    <xf numFmtId="180" fontId="4" fillId="0" borderId="42" xfId="0" applyNumberFormat="1" applyFont="1" applyBorder="1">
      <alignment vertical="center"/>
    </xf>
    <xf numFmtId="180" fontId="4" fillId="0" borderId="18" xfId="0" applyNumberFormat="1" applyFont="1" applyBorder="1">
      <alignment vertical="center"/>
    </xf>
    <xf numFmtId="0" fontId="4" fillId="0" borderId="55" xfId="12" applyFont="1" applyBorder="1" applyAlignment="1">
      <alignment vertical="top" wrapText="1"/>
    </xf>
    <xf numFmtId="0" fontId="4" fillId="3" borderId="55" xfId="12" applyFont="1" applyFill="1" applyBorder="1">
      <alignment vertical="center"/>
    </xf>
    <xf numFmtId="180" fontId="4" fillId="0" borderId="20" xfId="0" applyNumberFormat="1" applyFont="1" applyBorder="1">
      <alignment vertical="center"/>
    </xf>
    <xf numFmtId="0" fontId="4" fillId="4" borderId="0" xfId="2" applyFont="1" applyFill="1">
      <alignment vertical="center"/>
    </xf>
    <xf numFmtId="0" fontId="4" fillId="4" borderId="52" xfId="2" applyFont="1" applyFill="1" applyBorder="1">
      <alignment vertical="center"/>
    </xf>
    <xf numFmtId="49" fontId="4" fillId="4" borderId="0" xfId="2" applyNumberFormat="1" applyFont="1" applyFill="1" applyAlignment="1">
      <alignment horizontal="center" vertical="center"/>
    </xf>
    <xf numFmtId="180" fontId="4" fillId="0" borderId="12" xfId="0" applyNumberFormat="1" applyFont="1" applyBorder="1">
      <alignment vertical="center"/>
    </xf>
    <xf numFmtId="0" fontId="4" fillId="4" borderId="0" xfId="2" applyFont="1" applyFill="1" applyAlignment="1">
      <alignment horizontal="center" vertical="center"/>
    </xf>
    <xf numFmtId="180" fontId="4" fillId="0" borderId="15" xfId="0" applyNumberFormat="1" applyFont="1" applyBorder="1">
      <alignment vertical="center"/>
    </xf>
    <xf numFmtId="0" fontId="4" fillId="4" borderId="21" xfId="2" applyFont="1" applyFill="1" applyBorder="1">
      <alignment vertical="center"/>
    </xf>
    <xf numFmtId="180" fontId="15" fillId="0" borderId="24" xfId="0" applyNumberFormat="1" applyFont="1" applyBorder="1" applyAlignment="1">
      <alignment horizontal="right" vertical="center"/>
    </xf>
    <xf numFmtId="180" fontId="15" fillId="0" borderId="0" xfId="0" applyNumberFormat="1" applyFont="1" applyAlignment="1">
      <alignment horizontal="right" vertical="center"/>
    </xf>
    <xf numFmtId="0" fontId="4" fillId="0" borderId="25" xfId="2" applyFont="1" applyBorder="1">
      <alignment vertical="center"/>
    </xf>
    <xf numFmtId="0" fontId="4" fillId="0" borderId="22" xfId="2" applyFont="1" applyBorder="1">
      <alignment vertical="center"/>
    </xf>
    <xf numFmtId="0" fontId="23" fillId="0" borderId="0" xfId="0" applyFont="1" applyAlignment="1">
      <alignment horizontal="left" vertical="top"/>
    </xf>
    <xf numFmtId="180" fontId="23" fillId="0" borderId="0" xfId="0" applyNumberFormat="1" applyFont="1" applyAlignment="1">
      <alignment vertical="center" wrapText="1"/>
    </xf>
    <xf numFmtId="0" fontId="4" fillId="0" borderId="18" xfId="2" applyFont="1" applyBorder="1" applyAlignment="1">
      <alignment vertical="center" wrapText="1"/>
    </xf>
    <xf numFmtId="0" fontId="4" fillId="0" borderId="55" xfId="2" applyFont="1" applyBorder="1" applyAlignment="1">
      <alignment vertical="center" wrapText="1"/>
    </xf>
    <xf numFmtId="0" fontId="4" fillId="0" borderId="55" xfId="2" applyFont="1" applyBorder="1">
      <alignment vertical="center"/>
    </xf>
    <xf numFmtId="180" fontId="4" fillId="0" borderId="30" xfId="0" applyNumberFormat="1" applyFont="1" applyBorder="1">
      <alignment vertical="center"/>
    </xf>
    <xf numFmtId="49" fontId="4" fillId="0" borderId="0" xfId="2" applyNumberFormat="1" applyFont="1">
      <alignment vertical="center"/>
    </xf>
    <xf numFmtId="0" fontId="4" fillId="0" borderId="27" xfId="2" applyFont="1" applyBorder="1">
      <alignment vertical="center"/>
    </xf>
    <xf numFmtId="0" fontId="23" fillId="0" borderId="0" xfId="0" applyFont="1">
      <alignment vertical="center"/>
    </xf>
    <xf numFmtId="49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top"/>
    </xf>
    <xf numFmtId="49" fontId="4" fillId="0" borderId="21" xfId="0" applyNumberFormat="1" applyFont="1" applyBorder="1" applyAlignment="1">
      <alignment vertical="top"/>
    </xf>
    <xf numFmtId="0" fontId="4" fillId="0" borderId="21" xfId="0" applyFont="1" applyBorder="1" applyAlignment="1">
      <alignment vertical="top"/>
    </xf>
    <xf numFmtId="49" fontId="4" fillId="0" borderId="0" xfId="0" applyNumberFormat="1" applyFont="1" applyAlignment="1">
      <alignment vertical="top"/>
    </xf>
    <xf numFmtId="0" fontId="22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wrapText="1"/>
    </xf>
    <xf numFmtId="0" fontId="4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horizontal="left" vertical="center" wrapText="1"/>
    </xf>
    <xf numFmtId="0" fontId="4" fillId="0" borderId="74" xfId="0" applyFont="1" applyBorder="1" applyAlignment="1">
      <alignment horizontal="left" vertical="center"/>
    </xf>
    <xf numFmtId="0" fontId="18" fillId="0" borderId="75" xfId="0" applyFont="1" applyBorder="1" applyAlignment="1">
      <alignment horizontal="center" vertical="center" shrinkToFit="1"/>
    </xf>
    <xf numFmtId="0" fontId="18" fillId="0" borderId="76" xfId="0" applyFont="1" applyBorder="1" applyAlignment="1">
      <alignment horizontal="center" vertical="center" shrinkToFit="1"/>
    </xf>
    <xf numFmtId="0" fontId="18" fillId="0" borderId="62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49" fontId="18" fillId="0" borderId="0" xfId="0" applyNumberFormat="1" applyFont="1" applyAlignment="1">
      <alignment horizontal="center" vertical="center"/>
    </xf>
    <xf numFmtId="183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right" vertical="center"/>
    </xf>
    <xf numFmtId="0" fontId="4" fillId="5" borderId="0" xfId="0" applyFont="1" applyFill="1">
      <alignment vertical="center"/>
    </xf>
    <xf numFmtId="0" fontId="4" fillId="0" borderId="0" xfId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0" borderId="55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49" fontId="18" fillId="2" borderId="5" xfId="2" applyNumberFormat="1" applyFont="1" applyFill="1" applyBorder="1" applyAlignment="1" applyProtection="1">
      <alignment horizontal="left" vertical="center" wrapText="1"/>
      <protection locked="0"/>
    </xf>
    <xf numFmtId="177" fontId="18" fillId="2" borderId="7" xfId="2" applyNumberFormat="1" applyFont="1" applyFill="1" applyBorder="1" applyAlignment="1" applyProtection="1">
      <alignment horizontal="left" vertical="center" wrapText="1"/>
      <protection locked="0"/>
    </xf>
    <xf numFmtId="49" fontId="18" fillId="2" borderId="26" xfId="0" applyNumberFormat="1" applyFont="1" applyFill="1" applyBorder="1" applyAlignment="1" applyProtection="1">
      <alignment horizontal="center" vertical="center"/>
      <protection locked="0"/>
    </xf>
    <xf numFmtId="49" fontId="18" fillId="2" borderId="69" xfId="0" applyNumberFormat="1" applyFont="1" applyFill="1" applyBorder="1" applyAlignment="1" applyProtection="1">
      <alignment horizontal="center" vertical="center"/>
      <protection locked="0"/>
    </xf>
    <xf numFmtId="49" fontId="18" fillId="2" borderId="31" xfId="0" applyNumberFormat="1" applyFont="1" applyFill="1" applyBorder="1" applyAlignment="1" applyProtection="1">
      <alignment horizontal="center" vertical="center"/>
      <protection locked="0"/>
    </xf>
    <xf numFmtId="49" fontId="18" fillId="2" borderId="52" xfId="0" applyNumberFormat="1" applyFont="1" applyFill="1" applyBorder="1" applyAlignment="1" applyProtection="1">
      <alignment horizontal="center" vertical="center"/>
      <protection locked="0"/>
    </xf>
    <xf numFmtId="49" fontId="18" fillId="2" borderId="41" xfId="0" applyNumberFormat="1" applyFont="1" applyFill="1" applyBorder="1" applyAlignment="1" applyProtection="1">
      <alignment horizontal="center" vertical="center"/>
      <protection locked="0"/>
    </xf>
    <xf numFmtId="49" fontId="18" fillId="2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10" xfId="12" applyFont="1" applyBorder="1">
      <alignment vertical="center"/>
    </xf>
    <xf numFmtId="0" fontId="4" fillId="0" borderId="11" xfId="12" applyFont="1" applyBorder="1">
      <alignment vertical="center"/>
    </xf>
    <xf numFmtId="0" fontId="4" fillId="0" borderId="12" xfId="12" applyFont="1" applyBorder="1">
      <alignment vertical="center"/>
    </xf>
    <xf numFmtId="0" fontId="4" fillId="0" borderId="67" xfId="12" applyFont="1" applyBorder="1">
      <alignment vertical="center"/>
    </xf>
    <xf numFmtId="0" fontId="4" fillId="0" borderId="63" xfId="12" applyFont="1" applyBorder="1">
      <alignment vertical="center"/>
    </xf>
    <xf numFmtId="0" fontId="4" fillId="0" borderId="15" xfId="12" applyFont="1" applyBorder="1">
      <alignment vertical="center"/>
    </xf>
    <xf numFmtId="49" fontId="18" fillId="2" borderId="10" xfId="12" applyNumberFormat="1" applyFont="1" applyFill="1" applyBorder="1" applyAlignment="1" applyProtection="1">
      <alignment horizontal="center" vertical="center"/>
      <protection locked="0"/>
    </xf>
    <xf numFmtId="49" fontId="18" fillId="2" borderId="12" xfId="12" applyNumberFormat="1" applyFont="1" applyFill="1" applyBorder="1" applyAlignment="1" applyProtection="1">
      <alignment horizontal="center" vertical="center"/>
      <protection locked="0"/>
    </xf>
    <xf numFmtId="0" fontId="4" fillId="0" borderId="50" xfId="2" applyFont="1" applyBorder="1" applyAlignment="1">
      <alignment horizontal="center" vertical="center" textRotation="255"/>
    </xf>
    <xf numFmtId="0" fontId="4" fillId="0" borderId="51" xfId="2" applyFont="1" applyBorder="1" applyAlignment="1">
      <alignment horizontal="center" vertical="center" textRotation="255"/>
    </xf>
    <xf numFmtId="0" fontId="4" fillId="0" borderId="19" xfId="2" applyFont="1" applyBorder="1" applyAlignment="1">
      <alignment horizontal="center" vertical="center" textRotation="255"/>
    </xf>
    <xf numFmtId="49" fontId="18" fillId="2" borderId="5" xfId="12" applyNumberFormat="1" applyFont="1" applyFill="1" applyBorder="1" applyAlignment="1" applyProtection="1">
      <alignment horizontal="center" vertical="center"/>
      <protection locked="0"/>
    </xf>
    <xf numFmtId="49" fontId="18" fillId="2" borderId="7" xfId="12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49" fontId="18" fillId="2" borderId="10" xfId="2" applyNumberFormat="1" applyFont="1" applyFill="1" applyBorder="1" applyAlignment="1" applyProtection="1">
      <alignment horizontal="left" vertical="center" wrapText="1"/>
      <protection locked="0"/>
    </xf>
    <xf numFmtId="177" fontId="18" fillId="2" borderId="12" xfId="2" applyNumberFormat="1" applyFont="1" applyFill="1" applyBorder="1" applyAlignment="1" applyProtection="1">
      <alignment horizontal="left" vertical="center" wrapText="1"/>
      <protection locked="0"/>
    </xf>
    <xf numFmtId="49" fontId="18" fillId="2" borderId="6" xfId="2" applyNumberFormat="1" applyFont="1" applyFill="1" applyBorder="1" applyAlignment="1" applyProtection="1">
      <alignment horizontal="left" vertical="center" wrapText="1"/>
      <protection locked="0"/>
    </xf>
    <xf numFmtId="0" fontId="18" fillId="2" borderId="6" xfId="2" applyFont="1" applyFill="1" applyBorder="1" applyAlignment="1" applyProtection="1">
      <alignment horizontal="left" vertical="center" wrapText="1"/>
      <protection locked="0"/>
    </xf>
    <xf numFmtId="0" fontId="18" fillId="2" borderId="7" xfId="2" applyFont="1" applyFill="1" applyBorder="1" applyAlignment="1" applyProtection="1">
      <alignment horizontal="left" vertical="center" wrapText="1"/>
      <protection locked="0"/>
    </xf>
    <xf numFmtId="49" fontId="18" fillId="2" borderId="11" xfId="2" applyNumberFormat="1" applyFont="1" applyFill="1" applyBorder="1" applyAlignment="1" applyProtection="1">
      <alignment horizontal="left" vertical="center" wrapText="1"/>
      <protection locked="0"/>
    </xf>
    <xf numFmtId="0" fontId="18" fillId="2" borderId="11" xfId="2" applyFont="1" applyFill="1" applyBorder="1" applyAlignment="1" applyProtection="1">
      <alignment horizontal="left" vertical="center" wrapText="1"/>
      <protection locked="0"/>
    </xf>
    <xf numFmtId="0" fontId="18" fillId="2" borderId="12" xfId="2" applyFont="1" applyFill="1" applyBorder="1" applyAlignment="1" applyProtection="1">
      <alignment horizontal="left" vertical="center" wrapText="1"/>
      <protection locked="0"/>
    </xf>
    <xf numFmtId="0" fontId="4" fillId="0" borderId="55" xfId="2" applyFont="1" applyBorder="1" applyAlignment="1">
      <alignment horizontal="left" vertical="center" wrapText="1"/>
    </xf>
    <xf numFmtId="49" fontId="18" fillId="2" borderId="10" xfId="0" applyNumberFormat="1" applyFont="1" applyFill="1" applyBorder="1" applyAlignment="1" applyProtection="1">
      <alignment horizontal="center" vertical="center"/>
      <protection locked="0"/>
    </xf>
    <xf numFmtId="49" fontId="18" fillId="2" borderId="12" xfId="0" applyNumberFormat="1" applyFont="1" applyFill="1" applyBorder="1" applyAlignment="1" applyProtection="1">
      <alignment horizontal="center" vertical="center"/>
      <protection locked="0"/>
    </xf>
    <xf numFmtId="49" fontId="18" fillId="2" borderId="5" xfId="0" applyNumberFormat="1" applyFont="1" applyFill="1" applyBorder="1" applyAlignment="1" applyProtection="1">
      <alignment horizontal="center" vertical="center"/>
      <protection locked="0"/>
    </xf>
    <xf numFmtId="49" fontId="18" fillId="2" borderId="7" xfId="0" applyNumberFormat="1" applyFont="1" applyFill="1" applyBorder="1" applyAlignment="1" applyProtection="1">
      <alignment horizontal="center" vertical="center"/>
      <protection locked="0"/>
    </xf>
    <xf numFmtId="0" fontId="4" fillId="3" borderId="48" xfId="12" applyFont="1" applyFill="1" applyBorder="1" applyAlignment="1">
      <alignment horizontal="center" vertical="center"/>
    </xf>
    <xf numFmtId="0" fontId="4" fillId="3" borderId="43" xfId="12" applyFont="1" applyFill="1" applyBorder="1" applyAlignment="1">
      <alignment horizontal="center" vertical="center"/>
    </xf>
    <xf numFmtId="0" fontId="4" fillId="3" borderId="59" xfId="12" applyFont="1" applyFill="1" applyBorder="1" applyAlignment="1">
      <alignment horizontal="center" vertical="center"/>
    </xf>
    <xf numFmtId="0" fontId="4" fillId="3" borderId="31" xfId="12" applyFont="1" applyFill="1" applyBorder="1" applyAlignment="1">
      <alignment horizontal="center" vertical="center"/>
    </xf>
    <xf numFmtId="0" fontId="4" fillId="3" borderId="0" xfId="12" applyFont="1" applyFill="1" applyAlignment="1">
      <alignment horizontal="center" vertical="center"/>
    </xf>
    <xf numFmtId="0" fontId="4" fillId="3" borderId="52" xfId="12" applyFont="1" applyFill="1" applyBorder="1" applyAlignment="1">
      <alignment horizontal="center" vertical="center"/>
    </xf>
    <xf numFmtId="0" fontId="4" fillId="3" borderId="49" xfId="12" applyFont="1" applyFill="1" applyBorder="1" applyAlignment="1">
      <alignment horizontal="center" vertical="center"/>
    </xf>
    <xf numFmtId="0" fontId="4" fillId="3" borderId="21" xfId="12" applyFont="1" applyFill="1" applyBorder="1" applyAlignment="1">
      <alignment horizontal="center" vertical="center"/>
    </xf>
    <xf numFmtId="0" fontId="4" fillId="3" borderId="64" xfId="12" applyFont="1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49" fontId="18" fillId="2" borderId="67" xfId="2" applyNumberFormat="1" applyFont="1" applyFill="1" applyBorder="1" applyAlignment="1" applyProtection="1">
      <alignment horizontal="left" vertical="center" wrapText="1"/>
      <protection locked="0"/>
    </xf>
    <xf numFmtId="49" fontId="18" fillId="2" borderId="63" xfId="2" applyNumberFormat="1" applyFont="1" applyFill="1" applyBorder="1" applyAlignment="1" applyProtection="1">
      <alignment horizontal="left" vertical="center" wrapText="1"/>
      <protection locked="0"/>
    </xf>
    <xf numFmtId="0" fontId="18" fillId="2" borderId="15" xfId="2" applyFont="1" applyFill="1" applyBorder="1" applyAlignment="1" applyProtection="1">
      <alignment horizontal="left" vertical="center" wrapText="1"/>
      <protection locked="0"/>
    </xf>
    <xf numFmtId="0" fontId="4" fillId="0" borderId="55" xfId="2" applyFont="1" applyBorder="1" applyAlignment="1">
      <alignment horizontal="left" vertical="center"/>
    </xf>
    <xf numFmtId="49" fontId="18" fillId="2" borderId="0" xfId="0" applyNumberFormat="1" applyFont="1" applyFill="1" applyAlignment="1" applyProtection="1">
      <alignment horizontal="left" vertical="center"/>
      <protection locked="0"/>
    </xf>
    <xf numFmtId="182" fontId="18" fillId="2" borderId="0" xfId="0" applyNumberFormat="1" applyFont="1" applyFill="1" applyAlignment="1" applyProtection="1">
      <alignment horizontal="left" vertical="center"/>
      <protection locked="0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18" xfId="2" applyFont="1" applyFill="1" applyBorder="1" applyAlignment="1">
      <alignment horizontal="center" vertical="center"/>
    </xf>
    <xf numFmtId="49" fontId="18" fillId="2" borderId="67" xfId="0" applyNumberFormat="1" applyFont="1" applyFill="1" applyBorder="1" applyAlignment="1" applyProtection="1">
      <alignment horizontal="center" vertical="center"/>
      <protection locked="0"/>
    </xf>
    <xf numFmtId="49" fontId="18" fillId="2" borderId="15" xfId="0" applyNumberFormat="1" applyFont="1" applyFill="1" applyBorder="1" applyAlignment="1" applyProtection="1">
      <alignment horizontal="center" vertical="center"/>
      <protection locked="0"/>
    </xf>
    <xf numFmtId="180" fontId="23" fillId="0" borderId="21" xfId="0" applyNumberFormat="1" applyFont="1" applyBorder="1" applyAlignment="1">
      <alignment vertical="center" wrapText="1"/>
    </xf>
    <xf numFmtId="49" fontId="4" fillId="4" borderId="60" xfId="2" applyNumberFormat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horizontal="center" vertical="center"/>
    </xf>
    <xf numFmtId="0" fontId="4" fillId="4" borderId="61" xfId="2" applyFont="1" applyFill="1" applyBorder="1" applyAlignment="1">
      <alignment horizontal="center" vertical="center"/>
    </xf>
    <xf numFmtId="49" fontId="18" fillId="2" borderId="72" xfId="12" applyNumberFormat="1" applyFont="1" applyFill="1" applyBorder="1" applyAlignment="1" applyProtection="1">
      <alignment horizontal="center" vertical="center"/>
      <protection locked="0"/>
    </xf>
    <xf numFmtId="49" fontId="18" fillId="2" borderId="61" xfId="12" applyNumberFormat="1" applyFont="1" applyFill="1" applyBorder="1" applyAlignment="1" applyProtection="1">
      <alignment horizontal="center" vertical="center"/>
      <protection locked="0"/>
    </xf>
    <xf numFmtId="0" fontId="4" fillId="0" borderId="7" xfId="2" applyFont="1" applyBorder="1" applyAlignment="1">
      <alignment horizontal="center" vertical="center" textRotation="255" wrapText="1"/>
    </xf>
    <xf numFmtId="0" fontId="4" fillId="0" borderId="12" xfId="2" applyFont="1" applyBorder="1" applyAlignment="1">
      <alignment horizontal="center" vertical="center" textRotation="255" wrapText="1"/>
    </xf>
    <xf numFmtId="38" fontId="18" fillId="2" borderId="17" xfId="1" applyNumberFormat="1" applyFont="1" applyFill="1" applyBorder="1" applyAlignment="1" applyProtection="1">
      <alignment horizontal="right" vertical="center"/>
      <protection locked="0"/>
    </xf>
    <xf numFmtId="178" fontId="18" fillId="2" borderId="11" xfId="1" applyNumberFormat="1" applyFont="1" applyFill="1" applyBorder="1" applyAlignment="1" applyProtection="1">
      <alignment horizontal="right" vertical="center"/>
      <protection locked="0"/>
    </xf>
    <xf numFmtId="178" fontId="18" fillId="2" borderId="12" xfId="1" applyNumberFormat="1" applyFont="1" applyFill="1" applyBorder="1" applyAlignment="1" applyProtection="1">
      <alignment horizontal="right" vertical="center"/>
      <protection locked="0"/>
    </xf>
    <xf numFmtId="38" fontId="18" fillId="2" borderId="16" xfId="1" applyNumberFormat="1" applyFont="1" applyFill="1" applyBorder="1" applyAlignment="1" applyProtection="1">
      <alignment horizontal="right" vertical="center"/>
      <protection locked="0"/>
    </xf>
    <xf numFmtId="178" fontId="18" fillId="2" borderId="6" xfId="1" applyNumberFormat="1" applyFont="1" applyFill="1" applyBorder="1" applyAlignment="1" applyProtection="1">
      <alignment horizontal="right" vertical="center"/>
      <protection locked="0"/>
    </xf>
    <xf numFmtId="177" fontId="18" fillId="2" borderId="7" xfId="1" applyNumberFormat="1" applyFont="1" applyFill="1" applyBorder="1" applyAlignment="1" applyProtection="1">
      <alignment horizontal="right" vertical="center"/>
      <protection locked="0"/>
    </xf>
    <xf numFmtId="178" fontId="4" fillId="0" borderId="29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182" fontId="18" fillId="2" borderId="11" xfId="1" applyNumberFormat="1" applyFont="1" applyFill="1" applyBorder="1" applyAlignment="1" applyProtection="1">
      <alignment horizontal="right" vertical="center"/>
      <protection locked="0"/>
    </xf>
    <xf numFmtId="182" fontId="18" fillId="2" borderId="13" xfId="1" applyNumberFormat="1" applyFont="1" applyFill="1" applyBorder="1" applyAlignment="1" applyProtection="1">
      <alignment horizontal="right" vertical="center"/>
      <protection locked="0"/>
    </xf>
    <xf numFmtId="38" fontId="4" fillId="0" borderId="17" xfId="1" applyNumberFormat="1" applyFont="1" applyBorder="1" applyAlignment="1">
      <alignment horizontal="right" vertical="center"/>
    </xf>
    <xf numFmtId="182" fontId="4" fillId="0" borderId="11" xfId="1" applyNumberFormat="1" applyFont="1" applyBorder="1" applyAlignment="1">
      <alignment horizontal="right" vertical="center"/>
    </xf>
    <xf numFmtId="182" fontId="4" fillId="0" borderId="13" xfId="1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178" fontId="4" fillId="0" borderId="18" xfId="0" applyNumberFormat="1" applyFont="1" applyBorder="1" applyAlignment="1">
      <alignment horizontal="center" vertical="center" wrapText="1"/>
    </xf>
    <xf numFmtId="38" fontId="18" fillId="2" borderId="10" xfId="1" applyNumberFormat="1" applyFont="1" applyFill="1" applyBorder="1" applyAlignment="1" applyProtection="1">
      <alignment horizontal="right" vertical="center"/>
      <protection locked="0"/>
    </xf>
    <xf numFmtId="38" fontId="18" fillId="2" borderId="11" xfId="1" applyNumberFormat="1" applyFont="1" applyFill="1" applyBorder="1" applyAlignment="1" applyProtection="1">
      <alignment horizontal="right" vertical="center"/>
      <protection locked="0"/>
    </xf>
    <xf numFmtId="38" fontId="18" fillId="2" borderId="12" xfId="1" applyNumberFormat="1" applyFont="1" applyFill="1" applyBorder="1" applyAlignment="1" applyProtection="1">
      <alignment horizontal="right" vertical="center"/>
      <protection locked="0"/>
    </xf>
    <xf numFmtId="0" fontId="4" fillId="0" borderId="11" xfId="2" applyFont="1" applyBorder="1" applyAlignment="1">
      <alignment horizontal="left" vertical="center"/>
    </xf>
    <xf numFmtId="0" fontId="4" fillId="0" borderId="13" xfId="2" applyFont="1" applyBorder="1" applyAlignment="1">
      <alignment horizontal="left" vertical="center"/>
    </xf>
    <xf numFmtId="14" fontId="18" fillId="2" borderId="0" xfId="0" applyNumberFormat="1" applyFont="1" applyFill="1" applyAlignment="1" applyProtection="1">
      <alignment horizontal="left" vertical="center"/>
      <protection locked="0"/>
    </xf>
    <xf numFmtId="38" fontId="18" fillId="2" borderId="81" xfId="1" applyNumberFormat="1" applyFont="1" applyFill="1" applyBorder="1" applyAlignment="1" applyProtection="1">
      <alignment horizontal="right" vertical="center"/>
      <protection locked="0"/>
    </xf>
    <xf numFmtId="182" fontId="18" fillId="2" borderId="63" xfId="1" applyNumberFormat="1" applyFont="1" applyFill="1" applyBorder="1" applyAlignment="1" applyProtection="1">
      <alignment horizontal="right" vertical="center"/>
      <protection locked="0"/>
    </xf>
    <xf numFmtId="182" fontId="18" fillId="2" borderId="82" xfId="1" applyNumberFormat="1" applyFont="1" applyFill="1" applyBorder="1" applyAlignment="1" applyProtection="1">
      <alignment horizontal="right" vertical="center"/>
      <protection locked="0"/>
    </xf>
    <xf numFmtId="0" fontId="4" fillId="0" borderId="2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2" applyFont="1" applyBorder="1" applyAlignment="1">
      <alignment horizontal="left" vertical="center"/>
    </xf>
    <xf numFmtId="0" fontId="4" fillId="0" borderId="8" xfId="2" applyFont="1" applyBorder="1" applyAlignment="1">
      <alignment horizontal="left" vertical="center"/>
    </xf>
    <xf numFmtId="38" fontId="18" fillId="2" borderId="0" xfId="0" applyNumberFormat="1" applyFont="1" applyFill="1" applyAlignment="1" applyProtection="1">
      <alignment horizontal="right" vertical="center"/>
      <protection locked="0"/>
    </xf>
    <xf numFmtId="182" fontId="18" fillId="2" borderId="0" xfId="0" applyNumberFormat="1" applyFont="1" applyFill="1" applyAlignment="1" applyProtection="1">
      <alignment horizontal="right" vertical="center"/>
      <protection locked="0"/>
    </xf>
    <xf numFmtId="182" fontId="18" fillId="2" borderId="6" xfId="1" applyNumberFormat="1" applyFont="1" applyFill="1" applyBorder="1" applyAlignment="1" applyProtection="1">
      <alignment horizontal="right" vertical="center"/>
      <protection locked="0"/>
    </xf>
    <xf numFmtId="182" fontId="18" fillId="2" borderId="8" xfId="1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>
      <alignment horizontal="left" vertical="top" wrapText="1"/>
    </xf>
    <xf numFmtId="49" fontId="18" fillId="2" borderId="0" xfId="0" applyNumberFormat="1" applyFont="1" applyFill="1" applyAlignment="1" applyProtection="1">
      <alignment horizontal="left" vertical="center" shrinkToFit="1"/>
      <protection locked="0"/>
    </xf>
    <xf numFmtId="184" fontId="18" fillId="2" borderId="0" xfId="0" applyNumberFormat="1" applyFont="1" applyFill="1" applyAlignment="1" applyProtection="1">
      <alignment horizontal="left" vertical="center"/>
      <protection locked="0"/>
    </xf>
    <xf numFmtId="177" fontId="18" fillId="2" borderId="0" xfId="0" applyNumberFormat="1" applyFont="1" applyFill="1" applyAlignment="1" applyProtection="1">
      <alignment horizontal="left" vertical="center"/>
      <protection locked="0"/>
    </xf>
    <xf numFmtId="0" fontId="16" fillId="0" borderId="23" xfId="0" applyFont="1" applyBorder="1" applyAlignment="1">
      <alignment horizontal="left" vertical="center" indent="1"/>
    </xf>
    <xf numFmtId="0" fontId="16" fillId="0" borderId="24" xfId="0" applyFont="1" applyBorder="1" applyAlignment="1">
      <alignment horizontal="left" vertical="center" indent="1"/>
    </xf>
    <xf numFmtId="0" fontId="16" fillId="0" borderId="27" xfId="0" applyFont="1" applyBorder="1" applyAlignment="1">
      <alignment horizontal="left" vertical="center" indent="1"/>
    </xf>
    <xf numFmtId="0" fontId="18" fillId="2" borderId="0" xfId="0" applyFont="1" applyFill="1" applyAlignment="1" applyProtection="1">
      <alignment horizontal="left" vertical="center"/>
      <protection locked="0"/>
    </xf>
    <xf numFmtId="0" fontId="4" fillId="0" borderId="0" xfId="0" applyFont="1">
      <alignment vertical="center"/>
    </xf>
    <xf numFmtId="0" fontId="15" fillId="0" borderId="0" xfId="0" applyFont="1" applyAlignment="1">
      <alignment vertical="top"/>
    </xf>
    <xf numFmtId="0" fontId="7" fillId="0" borderId="0" xfId="6" applyFont="1" applyAlignment="1">
      <alignment horizontal="right" vertical="top"/>
    </xf>
    <xf numFmtId="185" fontId="7" fillId="0" borderId="0" xfId="6" applyNumberFormat="1" applyFont="1" applyAlignment="1">
      <alignment horizontal="right" vertical="top"/>
    </xf>
    <xf numFmtId="181" fontId="18" fillId="2" borderId="0" xfId="0" applyNumberFormat="1" applyFont="1" applyFill="1" applyAlignment="1" applyProtection="1">
      <alignment horizontal="left" vertical="center"/>
      <protection locked="0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178" fontId="4" fillId="0" borderId="17" xfId="1" applyNumberFormat="1" applyFont="1" applyBorder="1">
      <alignment vertical="center"/>
    </xf>
    <xf numFmtId="178" fontId="4" fillId="0" borderId="11" xfId="1" applyNumberFormat="1" applyFont="1" applyBorder="1">
      <alignment vertical="center"/>
    </xf>
    <xf numFmtId="178" fontId="4" fillId="0" borderId="13" xfId="1" applyNumberFormat="1" applyFont="1" applyBorder="1">
      <alignment vertical="center"/>
    </xf>
    <xf numFmtId="178" fontId="4" fillId="0" borderId="81" xfId="1" applyNumberFormat="1" applyFont="1" applyBorder="1">
      <alignment vertical="center"/>
    </xf>
    <xf numFmtId="178" fontId="4" fillId="0" borderId="63" xfId="1" applyNumberFormat="1" applyFont="1" applyBorder="1">
      <alignment vertical="center"/>
    </xf>
    <xf numFmtId="178" fontId="4" fillId="0" borderId="82" xfId="1" applyNumberFormat="1" applyFont="1" applyBorder="1">
      <alignment vertical="center"/>
    </xf>
    <xf numFmtId="178" fontId="4" fillId="0" borderId="16" xfId="1" applyNumberFormat="1" applyFont="1" applyBorder="1">
      <alignment vertical="center"/>
    </xf>
    <xf numFmtId="178" fontId="4" fillId="0" borderId="6" xfId="1" applyNumberFormat="1" applyFont="1" applyBorder="1">
      <alignment vertical="center"/>
    </xf>
    <xf numFmtId="178" fontId="4" fillId="0" borderId="8" xfId="1" applyNumberFormat="1" applyFont="1" applyBorder="1">
      <alignment vertical="center"/>
    </xf>
    <xf numFmtId="38" fontId="18" fillId="2" borderId="5" xfId="1" applyNumberFormat="1" applyFont="1" applyFill="1" applyBorder="1" applyAlignment="1" applyProtection="1">
      <alignment horizontal="right" vertical="center"/>
      <protection locked="0"/>
    </xf>
    <xf numFmtId="38" fontId="18" fillId="2" borderId="6" xfId="1" applyNumberFormat="1" applyFont="1" applyFill="1" applyBorder="1" applyAlignment="1" applyProtection="1">
      <alignment horizontal="right" vertical="center"/>
      <protection locked="0"/>
    </xf>
    <xf numFmtId="38" fontId="18" fillId="2" borderId="7" xfId="1" applyNumberFormat="1" applyFont="1" applyFill="1" applyBorder="1" applyAlignment="1" applyProtection="1">
      <alignment horizontal="right" vertical="center"/>
      <protection locked="0"/>
    </xf>
    <xf numFmtId="49" fontId="18" fillId="2" borderId="33" xfId="0" applyNumberFormat="1" applyFont="1" applyFill="1" applyBorder="1" applyAlignment="1" applyProtection="1">
      <alignment horizontal="left" vertical="center"/>
      <protection locked="0"/>
    </xf>
    <xf numFmtId="49" fontId="18" fillId="2" borderId="34" xfId="0" applyNumberFormat="1" applyFont="1" applyFill="1" applyBorder="1" applyAlignment="1" applyProtection="1">
      <alignment horizontal="left" vertical="center"/>
      <protection locked="0"/>
    </xf>
    <xf numFmtId="0" fontId="4" fillId="0" borderId="67" xfId="0" applyFont="1" applyBorder="1">
      <alignment vertical="center"/>
    </xf>
    <xf numFmtId="0" fontId="4" fillId="0" borderId="63" xfId="0" applyFont="1" applyBorder="1">
      <alignment vertical="center"/>
    </xf>
    <xf numFmtId="0" fontId="4" fillId="0" borderId="15" xfId="0" applyFont="1" applyBorder="1">
      <alignment vertical="center"/>
    </xf>
    <xf numFmtId="38" fontId="4" fillId="0" borderId="36" xfId="1" applyNumberFormat="1" applyFont="1" applyBorder="1" applyAlignment="1">
      <alignment horizontal="right" vertical="center"/>
    </xf>
    <xf numFmtId="178" fontId="4" fillId="0" borderId="37" xfId="1" applyNumberFormat="1" applyFont="1" applyBorder="1" applyAlignment="1">
      <alignment horizontal="right" vertical="center"/>
    </xf>
    <xf numFmtId="178" fontId="4" fillId="0" borderId="39" xfId="1" applyNumberFormat="1" applyFont="1" applyBorder="1" applyAlignment="1">
      <alignment horizontal="right" vertical="center"/>
    </xf>
    <xf numFmtId="38" fontId="18" fillId="2" borderId="32" xfId="1" applyNumberFormat="1" applyFont="1" applyFill="1" applyBorder="1" applyAlignment="1" applyProtection="1">
      <alignment horizontal="right" vertical="center"/>
      <protection locked="0"/>
    </xf>
    <xf numFmtId="178" fontId="18" fillId="2" borderId="33" xfId="1" applyNumberFormat="1" applyFont="1" applyFill="1" applyBorder="1" applyAlignment="1" applyProtection="1">
      <alignment horizontal="right" vertical="center"/>
      <protection locked="0"/>
    </xf>
    <xf numFmtId="178" fontId="18" fillId="2" borderId="35" xfId="1" applyNumberFormat="1" applyFont="1" applyFill="1" applyBorder="1" applyAlignment="1" applyProtection="1">
      <alignment horizontal="right" vertical="center"/>
      <protection locked="0"/>
    </xf>
    <xf numFmtId="0" fontId="4" fillId="3" borderId="4" xfId="12" applyFont="1" applyFill="1" applyBorder="1" applyAlignment="1">
      <alignment horizontal="center" vertical="center"/>
    </xf>
    <xf numFmtId="0" fontId="4" fillId="3" borderId="9" xfId="12" applyFont="1" applyFill="1" applyBorder="1" applyAlignment="1">
      <alignment horizontal="center" vertical="center"/>
    </xf>
    <xf numFmtId="0" fontId="4" fillId="3" borderId="14" xfId="12" applyFont="1" applyFill="1" applyBorder="1" applyAlignment="1">
      <alignment horizontal="center" vertical="center"/>
    </xf>
    <xf numFmtId="49" fontId="18" fillId="2" borderId="67" xfId="12" applyNumberFormat="1" applyFont="1" applyFill="1" applyBorder="1" applyAlignment="1" applyProtection="1">
      <alignment horizontal="center" vertical="center"/>
      <protection locked="0"/>
    </xf>
    <xf numFmtId="49" fontId="18" fillId="2" borderId="15" xfId="12" applyNumberFormat="1" applyFont="1" applyFill="1" applyBorder="1" applyAlignment="1" applyProtection="1">
      <alignment horizontal="center" vertical="center"/>
      <protection locked="0"/>
    </xf>
    <xf numFmtId="0" fontId="4" fillId="0" borderId="50" xfId="12" applyFont="1" applyBorder="1" applyAlignment="1">
      <alignment horizontal="center" vertical="center" textRotation="255" wrapText="1"/>
    </xf>
    <xf numFmtId="0" fontId="4" fillId="0" borderId="51" xfId="12" applyFont="1" applyBorder="1" applyAlignment="1">
      <alignment horizontal="center" vertical="center" textRotation="255" wrapText="1"/>
    </xf>
    <xf numFmtId="0" fontId="4" fillId="0" borderId="56" xfId="12" applyFont="1" applyBorder="1" applyAlignment="1">
      <alignment horizontal="center" vertical="center" textRotation="255" wrapText="1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48" xfId="0" applyFont="1" applyBorder="1">
      <alignment vertical="center"/>
    </xf>
    <xf numFmtId="0" fontId="4" fillId="0" borderId="43" xfId="0" applyFont="1" applyBorder="1">
      <alignment vertical="center"/>
    </xf>
    <xf numFmtId="0" fontId="4" fillId="0" borderId="59" xfId="0" applyFont="1" applyBorder="1">
      <alignment vertical="center"/>
    </xf>
    <xf numFmtId="0" fontId="4" fillId="0" borderId="1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180" fontId="15" fillId="0" borderId="0" xfId="0" applyNumberFormat="1" applyFont="1" applyAlignment="1">
      <alignment horizontal="left" vertical="center" wrapText="1"/>
    </xf>
    <xf numFmtId="0" fontId="4" fillId="0" borderId="18" xfId="2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18" fillId="2" borderId="49" xfId="0" applyNumberFormat="1" applyFont="1" applyFill="1" applyBorder="1" applyAlignment="1" applyProtection="1">
      <alignment horizontal="center" vertical="center"/>
      <protection locked="0"/>
    </xf>
    <xf numFmtId="49" fontId="18" fillId="2" borderId="64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50" xfId="12" applyFont="1" applyBorder="1" applyAlignment="1">
      <alignment horizontal="center" vertical="center" wrapText="1"/>
    </xf>
    <xf numFmtId="0" fontId="4" fillId="0" borderId="51" xfId="12" applyFont="1" applyBorder="1" applyAlignment="1">
      <alignment horizontal="center" vertical="center" wrapText="1"/>
    </xf>
    <xf numFmtId="0" fontId="4" fillId="0" borderId="56" xfId="12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8" xfId="0" applyFont="1" applyBorder="1">
      <alignment vertical="center"/>
    </xf>
    <xf numFmtId="177" fontId="18" fillId="2" borderId="15" xfId="2" applyNumberFormat="1" applyFont="1" applyFill="1" applyBorder="1" applyAlignment="1" applyProtection="1">
      <alignment horizontal="left" vertical="center" wrapText="1"/>
      <protection locked="0"/>
    </xf>
    <xf numFmtId="49" fontId="18" fillId="2" borderId="12" xfId="2" applyNumberFormat="1" applyFont="1" applyFill="1" applyBorder="1" applyAlignment="1" applyProtection="1">
      <alignment horizontal="left" vertical="center" wrapText="1"/>
      <protection locked="0"/>
    </xf>
    <xf numFmtId="49" fontId="18" fillId="2" borderId="1" xfId="12" applyNumberFormat="1" applyFont="1" applyFill="1" applyBorder="1" applyAlignment="1" applyProtection="1">
      <alignment horizontal="left" vertical="center" wrapText="1"/>
      <protection locked="0"/>
    </xf>
    <xf numFmtId="0" fontId="18" fillId="2" borderId="2" xfId="12" applyFont="1" applyFill="1" applyBorder="1" applyAlignment="1" applyProtection="1">
      <alignment horizontal="left" vertical="center" wrapText="1"/>
      <protection locked="0"/>
    </xf>
    <xf numFmtId="0" fontId="18" fillId="2" borderId="18" xfId="12" applyFont="1" applyFill="1" applyBorder="1" applyAlignment="1" applyProtection="1">
      <alignment horizontal="left" vertical="center" wrapText="1"/>
      <protection locked="0"/>
    </xf>
    <xf numFmtId="0" fontId="4" fillId="0" borderId="48" xfId="12" applyFont="1" applyBorder="1">
      <alignment vertical="center"/>
    </xf>
    <xf numFmtId="0" fontId="4" fillId="0" borderId="43" xfId="12" applyFont="1" applyBorder="1">
      <alignment vertical="center"/>
    </xf>
    <xf numFmtId="0" fontId="4" fillId="0" borderId="59" xfId="12" applyFont="1" applyBorder="1">
      <alignment vertical="center"/>
    </xf>
    <xf numFmtId="0" fontId="4" fillId="0" borderId="49" xfId="12" applyFont="1" applyBorder="1">
      <alignment vertical="center"/>
    </xf>
    <xf numFmtId="0" fontId="4" fillId="0" borderId="21" xfId="12" applyFont="1" applyBorder="1">
      <alignment vertical="center"/>
    </xf>
    <xf numFmtId="0" fontId="4" fillId="0" borderId="64" xfId="12" applyFont="1" applyBorder="1">
      <alignment vertical="center"/>
    </xf>
    <xf numFmtId="0" fontId="4" fillId="0" borderId="1" xfId="12" applyFont="1" applyBorder="1">
      <alignment vertical="center"/>
    </xf>
    <xf numFmtId="0" fontId="4" fillId="0" borderId="2" xfId="12" applyFont="1" applyBorder="1">
      <alignment vertical="center"/>
    </xf>
    <xf numFmtId="0" fontId="4" fillId="0" borderId="18" xfId="12" applyFont="1" applyBorder="1">
      <alignment vertical="center"/>
    </xf>
    <xf numFmtId="0" fontId="4" fillId="0" borderId="26" xfId="2" applyFont="1" applyBorder="1" applyAlignment="1">
      <alignment horizontal="left" vertical="center"/>
    </xf>
    <xf numFmtId="0" fontId="4" fillId="0" borderId="24" xfId="2" applyFont="1" applyBorder="1" applyAlignment="1">
      <alignment horizontal="left" vertical="center"/>
    </xf>
    <xf numFmtId="0" fontId="4" fillId="0" borderId="69" xfId="2" applyFont="1" applyBorder="1" applyAlignment="1">
      <alignment horizontal="left" vertical="center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49" fontId="18" fillId="2" borderId="18" xfId="0" applyNumberFormat="1" applyFont="1" applyFill="1" applyBorder="1" applyAlignment="1" applyProtection="1">
      <alignment horizontal="center" vertical="center"/>
      <protection locked="0"/>
    </xf>
    <xf numFmtId="0" fontId="18" fillId="2" borderId="63" xfId="2" applyFont="1" applyFill="1" applyBorder="1" applyAlignment="1" applyProtection="1">
      <alignment horizontal="left" vertical="center" wrapText="1"/>
      <protection locked="0"/>
    </xf>
    <xf numFmtId="49" fontId="18" fillId="2" borderId="48" xfId="12" applyNumberFormat="1" applyFont="1" applyFill="1" applyBorder="1" applyAlignment="1" applyProtection="1">
      <alignment horizontal="center" vertical="center"/>
      <protection locked="0"/>
    </xf>
    <xf numFmtId="49" fontId="18" fillId="2" borderId="59" xfId="12" applyNumberFormat="1" applyFont="1" applyFill="1" applyBorder="1" applyAlignment="1" applyProtection="1">
      <alignment horizontal="center" vertical="center"/>
      <protection locked="0"/>
    </xf>
    <xf numFmtId="49" fontId="18" fillId="2" borderId="49" xfId="12" applyNumberFormat="1" applyFont="1" applyFill="1" applyBorder="1" applyAlignment="1" applyProtection="1">
      <alignment horizontal="center" vertical="center"/>
      <protection locked="0"/>
    </xf>
    <xf numFmtId="49" fontId="18" fillId="2" borderId="64" xfId="12" applyNumberFormat="1" applyFont="1" applyFill="1" applyBorder="1" applyAlignment="1" applyProtection="1">
      <alignment horizontal="center" vertical="center"/>
      <protection locked="0"/>
    </xf>
    <xf numFmtId="49" fontId="18" fillId="2" borderId="1" xfId="12" applyNumberFormat="1" applyFont="1" applyFill="1" applyBorder="1" applyAlignment="1" applyProtection="1">
      <alignment horizontal="center" vertical="center"/>
      <protection locked="0"/>
    </xf>
    <xf numFmtId="49" fontId="18" fillId="2" borderId="18" xfId="12" applyNumberFormat="1" applyFont="1" applyFill="1" applyBorder="1" applyAlignment="1" applyProtection="1">
      <alignment horizontal="center" vertical="center"/>
      <protection locked="0"/>
    </xf>
    <xf numFmtId="49" fontId="18" fillId="2" borderId="7" xfId="2" applyNumberFormat="1" applyFont="1" applyFill="1" applyBorder="1" applyAlignment="1" applyProtection="1">
      <alignment horizontal="left" vertical="center" wrapText="1"/>
      <protection locked="0"/>
    </xf>
    <xf numFmtId="38" fontId="18" fillId="2" borderId="84" xfId="1" applyNumberFormat="1" applyFont="1" applyFill="1" applyBorder="1" applyAlignment="1" applyProtection="1">
      <alignment horizontal="right" vertical="center"/>
      <protection locked="0"/>
    </xf>
    <xf numFmtId="38" fontId="18" fillId="2" borderId="33" xfId="1" applyNumberFormat="1" applyFont="1" applyFill="1" applyBorder="1" applyAlignment="1" applyProtection="1">
      <alignment horizontal="right" vertical="center"/>
      <protection locked="0"/>
    </xf>
    <xf numFmtId="38" fontId="18" fillId="2" borderId="35" xfId="1" applyNumberFormat="1" applyFont="1" applyFill="1" applyBorder="1" applyAlignment="1" applyProtection="1">
      <alignment horizontal="right" vertical="center"/>
      <protection locked="0"/>
    </xf>
    <xf numFmtId="38" fontId="4" fillId="0" borderId="83" xfId="1" applyNumberFormat="1" applyFont="1" applyBorder="1" applyAlignment="1">
      <alignment horizontal="right" vertical="center"/>
    </xf>
    <xf numFmtId="38" fontId="4" fillId="0" borderId="37" xfId="1" applyNumberFormat="1" applyFont="1" applyBorder="1" applyAlignment="1">
      <alignment horizontal="right" vertical="center"/>
    </xf>
    <xf numFmtId="38" fontId="4" fillId="0" borderId="39" xfId="1" applyNumberFormat="1" applyFont="1" applyBorder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 wrapText="1"/>
    </xf>
    <xf numFmtId="38" fontId="18" fillId="2" borderId="8" xfId="1" applyNumberFormat="1" applyFont="1" applyFill="1" applyBorder="1" applyAlignment="1" applyProtection="1">
      <alignment horizontal="right" vertical="center"/>
      <protection locked="0"/>
    </xf>
    <xf numFmtId="38" fontId="18" fillId="2" borderId="13" xfId="1" applyNumberFormat="1" applyFont="1" applyFill="1" applyBorder="1" applyAlignment="1" applyProtection="1">
      <alignment horizontal="right" vertical="center"/>
      <protection locked="0"/>
    </xf>
    <xf numFmtId="38" fontId="18" fillId="2" borderId="34" xfId="1" applyNumberFormat="1" applyFont="1" applyFill="1" applyBorder="1" applyAlignment="1" applyProtection="1">
      <alignment horizontal="right" vertical="center"/>
      <protection locked="0"/>
    </xf>
    <xf numFmtId="38" fontId="4" fillId="0" borderId="38" xfId="1" applyNumberFormat="1" applyFont="1" applyBorder="1" applyAlignment="1">
      <alignment horizontal="right" vertical="center"/>
    </xf>
    <xf numFmtId="49" fontId="18" fillId="2" borderId="15" xfId="2" applyNumberFormat="1" applyFont="1" applyFill="1" applyBorder="1" applyAlignment="1" applyProtection="1">
      <alignment horizontal="left" vertical="center" wrapText="1"/>
      <protection locked="0"/>
    </xf>
    <xf numFmtId="0" fontId="4" fillId="0" borderId="1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14" fontId="18" fillId="2" borderId="5" xfId="2" applyNumberFormat="1" applyFont="1" applyFill="1" applyBorder="1" applyAlignment="1" applyProtection="1">
      <alignment horizontal="left" vertical="center"/>
      <protection locked="0"/>
    </xf>
    <xf numFmtId="177" fontId="18" fillId="2" borderId="6" xfId="2" applyNumberFormat="1" applyFont="1" applyFill="1" applyBorder="1" applyAlignment="1" applyProtection="1">
      <alignment horizontal="left" vertical="center"/>
      <protection locked="0"/>
    </xf>
    <xf numFmtId="177" fontId="18" fillId="2" borderId="8" xfId="2" applyNumberFormat="1" applyFont="1" applyFill="1" applyBorder="1" applyAlignment="1" applyProtection="1">
      <alignment horizontal="left" vertical="center"/>
      <protection locked="0"/>
    </xf>
    <xf numFmtId="14" fontId="18" fillId="2" borderId="10" xfId="2" applyNumberFormat="1" applyFont="1" applyFill="1" applyBorder="1" applyAlignment="1" applyProtection="1">
      <alignment horizontal="left" vertical="center"/>
      <protection locked="0"/>
    </xf>
    <xf numFmtId="177" fontId="18" fillId="2" borderId="11" xfId="2" applyNumberFormat="1" applyFont="1" applyFill="1" applyBorder="1" applyAlignment="1" applyProtection="1">
      <alignment horizontal="left" vertical="center"/>
      <protection locked="0"/>
    </xf>
    <xf numFmtId="177" fontId="18" fillId="2" borderId="13" xfId="2" applyNumberFormat="1" applyFont="1" applyFill="1" applyBorder="1" applyAlignment="1" applyProtection="1">
      <alignment horizontal="left" vertical="center"/>
      <protection locked="0"/>
    </xf>
    <xf numFmtId="14" fontId="18" fillId="2" borderId="67" xfId="2" applyNumberFormat="1" applyFont="1" applyFill="1" applyBorder="1" applyAlignment="1" applyProtection="1">
      <alignment horizontal="left" vertical="center"/>
      <protection locked="0"/>
    </xf>
    <xf numFmtId="177" fontId="18" fillId="2" borderId="63" xfId="2" applyNumberFormat="1" applyFont="1" applyFill="1" applyBorder="1" applyAlignment="1" applyProtection="1">
      <alignment horizontal="left" vertical="center"/>
      <protection locked="0"/>
    </xf>
    <xf numFmtId="177" fontId="18" fillId="2" borderId="82" xfId="2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>
      <alignment vertical="center"/>
    </xf>
    <xf numFmtId="0" fontId="18" fillId="0" borderId="0" xfId="0" applyFont="1" applyAlignment="1">
      <alignment wrapText="1"/>
    </xf>
    <xf numFmtId="0" fontId="4" fillId="0" borderId="74" xfId="0" applyFont="1" applyBorder="1" applyAlignment="1">
      <alignment horizontal="left" vertical="center"/>
    </xf>
  </cellXfs>
  <cellStyles count="19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通貨 2 2" xfId="18" xr:uid="{00000000-0005-0000-0000-000008000000}"/>
    <cellStyle name="標準" xfId="0" builtinId="0"/>
    <cellStyle name="標準 2" xfId="10" xr:uid="{00000000-0005-0000-0000-00000A000000}"/>
    <cellStyle name="標準 3 3" xfId="3" xr:uid="{00000000-0005-0000-0000-00000B000000}"/>
    <cellStyle name="標準 4" xfId="8" xr:uid="{00000000-0005-0000-0000-00000C000000}"/>
    <cellStyle name="標準 5" xfId="2" xr:uid="{00000000-0005-0000-0000-00000D000000}"/>
    <cellStyle name="標準 5 2" xfId="1" xr:uid="{00000000-0005-0000-0000-00000E000000}"/>
    <cellStyle name="標準 5 2 2" xfId="6" xr:uid="{00000000-0005-0000-0000-00000F000000}"/>
    <cellStyle name="標準 5 2 2 2" xfId="12" xr:uid="{00000000-0005-0000-0000-000010000000}"/>
    <cellStyle name="標準 5 2 2 3" xfId="11" xr:uid="{00000000-0005-0000-0000-000011000000}"/>
    <cellStyle name="標準 8" xfId="14" xr:uid="{00000000-0005-0000-0000-000012000000}"/>
    <cellStyle name="標準 9" xfId="5" xr:uid="{00000000-0005-0000-0000-000013000000}"/>
  </cellStyles>
  <dxfs count="41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CCEDFC"/>
      <color rgb="FFCCECFF"/>
      <color rgb="FFA6A6A6"/>
      <color rgb="FFE2EFDA"/>
      <color rgb="FFFF0000"/>
      <color rgb="FFEEAAFC"/>
      <color rgb="FFFFE699"/>
      <color rgb="FFC6E0B4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</xdr:row>
      <xdr:rowOff>38100</xdr:rowOff>
    </xdr:from>
    <xdr:to>
      <xdr:col>27</xdr:col>
      <xdr:colOff>527050</xdr:colOff>
      <xdr:row>2</xdr:row>
      <xdr:rowOff>368300</xdr:rowOff>
    </xdr:to>
    <xdr:sp macro="" textlink="">
      <xdr:nvSpPr>
        <xdr:cNvPr id="2" name="VerStamp">
          <a:extLst>
            <a:ext uri="{FF2B5EF4-FFF2-40B4-BE49-F238E27FC236}">
              <a16:creationId xmlns:a16="http://schemas.microsoft.com/office/drawing/2014/main" id="{F3F929C4-A128-C61D-25D0-5DEE48282EDB}"/>
            </a:ext>
          </a:extLst>
        </xdr:cNvPr>
        <xdr:cNvSpPr/>
      </xdr:nvSpPr>
      <xdr:spPr>
        <a:xfrm>
          <a:off x="11182350" y="419100"/>
          <a:ext cx="1727200" cy="330200"/>
        </a:xfrm>
        <a:prstGeom prst="roundRect">
          <a:avLst/>
        </a:prstGeom>
        <a:solidFill>
          <a:srgbClr val="4472C4"/>
        </a:solidFill>
        <a:ln>
          <a:solidFill>
            <a:srgbClr val="2F528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20</xdr:col>
      <xdr:colOff>927100</xdr:colOff>
      <xdr:row>5</xdr:row>
      <xdr:rowOff>29550</xdr:rowOff>
    </xdr:from>
    <xdr:to>
      <xdr:col>29</xdr:col>
      <xdr:colOff>496801</xdr:colOff>
      <xdr:row>9</xdr:row>
      <xdr:rowOff>129300</xdr:rowOff>
    </xdr:to>
    <xdr:grpSp>
      <xdr:nvGrpSpPr>
        <xdr:cNvPr id="5" name="Line01Box01">
          <a:extLst>
            <a:ext uri="{FF2B5EF4-FFF2-40B4-BE49-F238E27FC236}">
              <a16:creationId xmlns:a16="http://schemas.microsoft.com/office/drawing/2014/main" id="{1D731A96-6584-ACD2-BF08-958A9C5FB4F2}"/>
            </a:ext>
          </a:extLst>
        </xdr:cNvPr>
        <xdr:cNvGrpSpPr/>
      </xdr:nvGrpSpPr>
      <xdr:grpSpPr>
        <a:xfrm>
          <a:off x="9994900" y="1048725"/>
          <a:ext cx="4256001" cy="576000"/>
          <a:chOff x="9994900" y="1048725"/>
          <a:chExt cx="4256001" cy="576000"/>
        </a:xfrm>
      </xdr:grpSpPr>
      <xdr:sp macro="" textlink="">
        <xdr:nvSpPr>
          <xdr:cNvPr id="3" name="Box01">
            <a:extLst>
              <a:ext uri="{FF2B5EF4-FFF2-40B4-BE49-F238E27FC236}">
                <a16:creationId xmlns:a16="http://schemas.microsoft.com/office/drawing/2014/main" id="{5538A60D-14EF-C9DF-8972-684232404EB8}"/>
              </a:ext>
            </a:extLst>
          </xdr:cNvPr>
          <xdr:cNvSpPr/>
        </xdr:nvSpPr>
        <xdr:spPr>
          <a:xfrm>
            <a:off x="11010900" y="1048725"/>
            <a:ext cx="3240001" cy="576000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申請上の注意点が書かれていますので、必ずお読みください。</a:t>
            </a:r>
          </a:p>
        </xdr:txBody>
      </xdr:sp>
      <xdr:cxnSp macro="">
        <xdr:nvCxnSpPr>
          <xdr:cNvPr id="4" name="Line01">
            <a:extLst>
              <a:ext uri="{FF2B5EF4-FFF2-40B4-BE49-F238E27FC236}">
                <a16:creationId xmlns:a16="http://schemas.microsoft.com/office/drawing/2014/main" id="{2B4FBA5E-9378-8CD1-2610-6865C2A966B5}"/>
              </a:ext>
            </a:extLst>
          </xdr:cNvPr>
          <xdr:cNvCxnSpPr>
            <a:endCxn id="3" idx="1"/>
          </xdr:cNvCxnSpPr>
        </xdr:nvCxnSpPr>
        <xdr:spPr>
          <a:xfrm>
            <a:off x="9994900" y="1304925"/>
            <a:ext cx="1016000" cy="318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146050</xdr:colOff>
      <xdr:row>90</xdr:row>
      <xdr:rowOff>0</xdr:rowOff>
    </xdr:from>
    <xdr:to>
      <xdr:col>16</xdr:col>
      <xdr:colOff>288975</xdr:colOff>
      <xdr:row>109</xdr:row>
      <xdr:rowOff>87976</xdr:rowOff>
    </xdr:to>
    <xdr:grpSp>
      <xdr:nvGrpSpPr>
        <xdr:cNvPr id="8" name="Line02Box02">
          <a:extLst>
            <a:ext uri="{FF2B5EF4-FFF2-40B4-BE49-F238E27FC236}">
              <a16:creationId xmlns:a16="http://schemas.microsoft.com/office/drawing/2014/main" id="{C4E3740C-93FB-B0B2-E209-9E6DD07C741F}"/>
            </a:ext>
          </a:extLst>
        </xdr:cNvPr>
        <xdr:cNvGrpSpPr/>
      </xdr:nvGrpSpPr>
      <xdr:grpSpPr>
        <a:xfrm>
          <a:off x="1641475" y="15516225"/>
          <a:ext cx="5696000" cy="583276"/>
          <a:chOff x="1641475" y="15516225"/>
          <a:chExt cx="5696000" cy="583276"/>
        </a:xfrm>
      </xdr:grpSpPr>
      <xdr:sp macro="" textlink="">
        <xdr:nvSpPr>
          <xdr:cNvPr id="6" name="Box02">
            <a:extLst>
              <a:ext uri="{FF2B5EF4-FFF2-40B4-BE49-F238E27FC236}">
                <a16:creationId xmlns:a16="http://schemas.microsoft.com/office/drawing/2014/main" id="{AB413EBB-76B2-D919-5AEB-2592A6C5B2DC}"/>
              </a:ext>
            </a:extLst>
          </xdr:cNvPr>
          <xdr:cNvSpPr/>
        </xdr:nvSpPr>
        <xdr:spPr>
          <a:xfrm>
            <a:off x="2657475" y="15516225"/>
            <a:ext cx="4680000" cy="583276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申請書類提出後、内容についてお問合せをすることがあります。
作成担当者の方の部署、氏名、連絡先電話番号等をご記入ください。</a:t>
            </a:r>
          </a:p>
        </xdr:txBody>
      </xdr:sp>
      <xdr:cxnSp macro="">
        <xdr:nvCxnSpPr>
          <xdr:cNvPr id="7" name="Line02">
            <a:extLst>
              <a:ext uri="{FF2B5EF4-FFF2-40B4-BE49-F238E27FC236}">
                <a16:creationId xmlns:a16="http://schemas.microsoft.com/office/drawing/2014/main" id="{7DD744AD-8561-A05D-B549-DE9FC10D5C00}"/>
              </a:ext>
            </a:extLst>
          </xdr:cNvPr>
          <xdr:cNvCxnSpPr>
            <a:endCxn id="6" idx="1"/>
          </xdr:cNvCxnSpPr>
        </xdr:nvCxnSpPr>
        <xdr:spPr>
          <a:xfrm flipV="1">
            <a:off x="1641475" y="15807863"/>
            <a:ext cx="1016000" cy="7983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421750</xdr:colOff>
      <xdr:row>19</xdr:row>
      <xdr:rowOff>128925</xdr:rowOff>
    </xdr:from>
    <xdr:to>
      <xdr:col>28</xdr:col>
      <xdr:colOff>97951</xdr:colOff>
      <xdr:row>22</xdr:row>
      <xdr:rowOff>213975</xdr:rowOff>
    </xdr:to>
    <xdr:grpSp>
      <xdr:nvGrpSpPr>
        <xdr:cNvPr id="11" name="Line06Box06">
          <a:extLst>
            <a:ext uri="{FF2B5EF4-FFF2-40B4-BE49-F238E27FC236}">
              <a16:creationId xmlns:a16="http://schemas.microsoft.com/office/drawing/2014/main" id="{E7A0B5C7-DDA0-8081-6ED1-4B04462C3B38}"/>
            </a:ext>
          </a:extLst>
        </xdr:cNvPr>
        <xdr:cNvGrpSpPr/>
      </xdr:nvGrpSpPr>
      <xdr:grpSpPr>
        <a:xfrm>
          <a:off x="7470250" y="2500650"/>
          <a:ext cx="5696001" cy="828000"/>
          <a:chOff x="7470250" y="2500650"/>
          <a:chExt cx="5696001" cy="828000"/>
        </a:xfrm>
      </xdr:grpSpPr>
      <xdr:sp macro="" textlink="">
        <xdr:nvSpPr>
          <xdr:cNvPr id="9" name="Box06">
            <a:extLst>
              <a:ext uri="{FF2B5EF4-FFF2-40B4-BE49-F238E27FC236}">
                <a16:creationId xmlns:a16="http://schemas.microsoft.com/office/drawing/2014/main" id="{3C730350-3141-1A22-36AC-0ACE156A04FC}"/>
              </a:ext>
            </a:extLst>
          </xdr:cNvPr>
          <xdr:cNvSpPr/>
        </xdr:nvSpPr>
        <xdr:spPr>
          <a:xfrm>
            <a:off x="8486250" y="2500650"/>
            <a:ext cx="4680001" cy="828000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必ず、都道府県から始まる住所でご記入ください。
登記、または住民票上の所在地とは異なる住所を記入した場合、「</a:t>
            </a:r>
            <a:r>
              <a:rPr kumimoji="1" lang="en-US" altLang="ja-JP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(11)</a:t>
            </a:r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登記上の所在地」にリストから「一致しない」を選択してください。</a:t>
            </a:r>
          </a:p>
        </xdr:txBody>
      </xdr:sp>
      <xdr:cxnSp macro="">
        <xdr:nvCxnSpPr>
          <xdr:cNvPr id="10" name="Line06">
            <a:extLst>
              <a:ext uri="{FF2B5EF4-FFF2-40B4-BE49-F238E27FC236}">
                <a16:creationId xmlns:a16="http://schemas.microsoft.com/office/drawing/2014/main" id="{70D3E9DF-502A-A9E1-0001-C29BE5EFCDFF}"/>
              </a:ext>
            </a:extLst>
          </xdr:cNvPr>
          <xdr:cNvCxnSpPr>
            <a:endCxn id="9" idx="1"/>
          </xdr:cNvCxnSpPr>
        </xdr:nvCxnSpPr>
        <xdr:spPr>
          <a:xfrm flipV="1">
            <a:off x="7470250" y="2914650"/>
            <a:ext cx="1016000" cy="762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421750</xdr:colOff>
      <xdr:row>23</xdr:row>
      <xdr:rowOff>128925</xdr:rowOff>
    </xdr:from>
    <xdr:to>
      <xdr:col>28</xdr:col>
      <xdr:colOff>97951</xdr:colOff>
      <xdr:row>26</xdr:row>
      <xdr:rowOff>213975</xdr:rowOff>
    </xdr:to>
    <xdr:grpSp>
      <xdr:nvGrpSpPr>
        <xdr:cNvPr id="14" name="Line08Box08">
          <a:extLst>
            <a:ext uri="{FF2B5EF4-FFF2-40B4-BE49-F238E27FC236}">
              <a16:creationId xmlns:a16="http://schemas.microsoft.com/office/drawing/2014/main" id="{A4BB5514-4D41-3239-1519-668DC7EE3F47}"/>
            </a:ext>
          </a:extLst>
        </xdr:cNvPr>
        <xdr:cNvGrpSpPr/>
      </xdr:nvGrpSpPr>
      <xdr:grpSpPr>
        <a:xfrm>
          <a:off x="7470250" y="3491250"/>
          <a:ext cx="5696001" cy="828000"/>
          <a:chOff x="7470250" y="3491250"/>
          <a:chExt cx="5696001" cy="828000"/>
        </a:xfrm>
      </xdr:grpSpPr>
      <xdr:sp macro="" textlink="">
        <xdr:nvSpPr>
          <xdr:cNvPr id="12" name="Box08">
            <a:extLst>
              <a:ext uri="{FF2B5EF4-FFF2-40B4-BE49-F238E27FC236}">
                <a16:creationId xmlns:a16="http://schemas.microsoft.com/office/drawing/2014/main" id="{B0495F56-2FB3-0206-EA93-58A15283CDB2}"/>
              </a:ext>
            </a:extLst>
          </xdr:cNvPr>
          <xdr:cNvSpPr/>
        </xdr:nvSpPr>
        <xdr:spPr>
          <a:xfrm>
            <a:off x="8486250" y="3491250"/>
            <a:ext cx="4680001" cy="828000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「株式会社」「有限会社」等は省略せずに正式名称をお書きください。
会社名と「株式会社」「有限会社」等の間にスペースは入れないでください。</a:t>
            </a:r>
          </a:p>
        </xdr:txBody>
      </xdr:sp>
      <xdr:cxnSp macro="">
        <xdr:nvCxnSpPr>
          <xdr:cNvPr id="13" name="Line08">
            <a:extLst>
              <a:ext uri="{FF2B5EF4-FFF2-40B4-BE49-F238E27FC236}">
                <a16:creationId xmlns:a16="http://schemas.microsoft.com/office/drawing/2014/main" id="{881C0EA5-4C1A-7864-2C5C-A962D9414673}"/>
              </a:ext>
            </a:extLst>
          </xdr:cNvPr>
          <xdr:cNvCxnSpPr>
            <a:endCxn id="12" idx="1"/>
          </xdr:cNvCxnSpPr>
        </xdr:nvCxnSpPr>
        <xdr:spPr>
          <a:xfrm flipV="1">
            <a:off x="7470250" y="3905250"/>
            <a:ext cx="1016000" cy="762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189475</xdr:colOff>
      <xdr:row>58</xdr:row>
      <xdr:rowOff>174225</xdr:rowOff>
    </xdr:from>
    <xdr:to>
      <xdr:col>19</xdr:col>
      <xdr:colOff>667725</xdr:colOff>
      <xdr:row>62</xdr:row>
      <xdr:rowOff>123825</xdr:rowOff>
    </xdr:to>
    <xdr:grpSp>
      <xdr:nvGrpSpPr>
        <xdr:cNvPr id="17" name="Line16Box16">
          <a:extLst>
            <a:ext uri="{FF2B5EF4-FFF2-40B4-BE49-F238E27FC236}">
              <a16:creationId xmlns:a16="http://schemas.microsoft.com/office/drawing/2014/main" id="{8517A216-CFBD-748D-9572-906423C71F89}"/>
            </a:ext>
          </a:extLst>
        </xdr:cNvPr>
        <xdr:cNvGrpSpPr/>
      </xdr:nvGrpSpPr>
      <xdr:grpSpPr>
        <a:xfrm>
          <a:off x="3656575" y="8489550"/>
          <a:ext cx="5336000" cy="940200"/>
          <a:chOff x="3656575" y="8489550"/>
          <a:chExt cx="5336000" cy="940200"/>
        </a:xfrm>
      </xdr:grpSpPr>
      <xdr:sp macro="" textlink="">
        <xdr:nvSpPr>
          <xdr:cNvPr id="15" name="Box16">
            <a:extLst>
              <a:ext uri="{FF2B5EF4-FFF2-40B4-BE49-F238E27FC236}">
                <a16:creationId xmlns:a16="http://schemas.microsoft.com/office/drawing/2014/main" id="{7A7C7950-C8EC-C9E5-C58B-AF55167C63CB}"/>
              </a:ext>
            </a:extLst>
          </xdr:cNvPr>
          <xdr:cNvSpPr/>
        </xdr:nvSpPr>
        <xdr:spPr>
          <a:xfrm>
            <a:off x="4672575" y="8489550"/>
            <a:ext cx="4320000" cy="576000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営業所で申請する場合は「する」を選択してください。
入力欄をクリックすると選択矢印キーが表示されます。</a:t>
            </a:r>
          </a:p>
        </xdr:txBody>
      </xdr:sp>
      <xdr:cxnSp macro="">
        <xdr:nvCxnSpPr>
          <xdr:cNvPr id="16" name="Line16">
            <a:extLst>
              <a:ext uri="{FF2B5EF4-FFF2-40B4-BE49-F238E27FC236}">
                <a16:creationId xmlns:a16="http://schemas.microsoft.com/office/drawing/2014/main" id="{3CD6800D-AED1-CC7C-775E-9A4D7C43602A}"/>
              </a:ext>
            </a:extLst>
          </xdr:cNvPr>
          <xdr:cNvCxnSpPr>
            <a:endCxn id="15" idx="1"/>
          </xdr:cNvCxnSpPr>
        </xdr:nvCxnSpPr>
        <xdr:spPr>
          <a:xfrm flipV="1">
            <a:off x="3656575" y="8777550"/>
            <a:ext cx="1016000" cy="6522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22450</xdr:colOff>
      <xdr:row>73</xdr:row>
      <xdr:rowOff>140625</xdr:rowOff>
    </xdr:from>
    <xdr:to>
      <xdr:col>28</xdr:col>
      <xdr:colOff>637950</xdr:colOff>
      <xdr:row>75</xdr:row>
      <xdr:rowOff>87974</xdr:rowOff>
    </xdr:to>
    <xdr:grpSp>
      <xdr:nvGrpSpPr>
        <xdr:cNvPr id="20" name="Line20Box20">
          <a:extLst>
            <a:ext uri="{FF2B5EF4-FFF2-40B4-BE49-F238E27FC236}">
              <a16:creationId xmlns:a16="http://schemas.microsoft.com/office/drawing/2014/main" id="{44F06BCF-9724-A217-1284-15D15D347524}"/>
            </a:ext>
          </a:extLst>
        </xdr:cNvPr>
        <xdr:cNvGrpSpPr/>
      </xdr:nvGrpSpPr>
      <xdr:grpSpPr>
        <a:xfrm>
          <a:off x="9090250" y="11180100"/>
          <a:ext cx="4616000" cy="575999"/>
          <a:chOff x="9090250" y="11180100"/>
          <a:chExt cx="4616000" cy="575999"/>
        </a:xfrm>
      </xdr:grpSpPr>
      <xdr:sp macro="" textlink="">
        <xdr:nvSpPr>
          <xdr:cNvPr id="18" name="Box20">
            <a:extLst>
              <a:ext uri="{FF2B5EF4-FFF2-40B4-BE49-F238E27FC236}">
                <a16:creationId xmlns:a16="http://schemas.microsoft.com/office/drawing/2014/main" id="{B06FCE7C-3031-9B9D-8ED3-0FFF6824B749}"/>
              </a:ext>
            </a:extLst>
          </xdr:cNvPr>
          <xdr:cNvSpPr/>
        </xdr:nvSpPr>
        <xdr:spPr>
          <a:xfrm>
            <a:off x="10106250" y="11180100"/>
            <a:ext cx="3600000" cy="575999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「○○株式会社　大阪営業所」のように会社名と営業所名の間にスペースを入れてください。</a:t>
            </a:r>
          </a:p>
        </xdr:txBody>
      </xdr:sp>
      <xdr:cxnSp macro="">
        <xdr:nvCxnSpPr>
          <xdr:cNvPr id="19" name="Line20">
            <a:extLst>
              <a:ext uri="{FF2B5EF4-FFF2-40B4-BE49-F238E27FC236}">
                <a16:creationId xmlns:a16="http://schemas.microsoft.com/office/drawing/2014/main" id="{5CE27382-719A-D62B-32B5-3A06716C799D}"/>
              </a:ext>
            </a:extLst>
          </xdr:cNvPr>
          <xdr:cNvCxnSpPr>
            <a:endCxn id="18" idx="1"/>
          </xdr:cNvCxnSpPr>
        </xdr:nvCxnSpPr>
        <xdr:spPr>
          <a:xfrm flipV="1">
            <a:off x="9090250" y="11468100"/>
            <a:ext cx="1016000" cy="762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189475</xdr:colOff>
      <xdr:row>144</xdr:row>
      <xdr:rowOff>102225</xdr:rowOff>
    </xdr:from>
    <xdr:to>
      <xdr:col>20</xdr:col>
      <xdr:colOff>1004774</xdr:colOff>
      <xdr:row>148</xdr:row>
      <xdr:rowOff>123825</xdr:rowOff>
    </xdr:to>
    <xdr:grpSp>
      <xdr:nvGrpSpPr>
        <xdr:cNvPr id="23" name="Line33Box33">
          <a:extLst>
            <a:ext uri="{FF2B5EF4-FFF2-40B4-BE49-F238E27FC236}">
              <a16:creationId xmlns:a16="http://schemas.microsoft.com/office/drawing/2014/main" id="{671D04ED-BDDC-E4B7-489F-D348F8CD5EA3}"/>
            </a:ext>
          </a:extLst>
        </xdr:cNvPr>
        <xdr:cNvGrpSpPr/>
      </xdr:nvGrpSpPr>
      <xdr:grpSpPr>
        <a:xfrm>
          <a:off x="3656575" y="20209500"/>
          <a:ext cx="6415999" cy="1012200"/>
          <a:chOff x="3656575" y="20209500"/>
          <a:chExt cx="6415999" cy="1012200"/>
        </a:xfrm>
      </xdr:grpSpPr>
      <xdr:sp macro="" textlink="">
        <xdr:nvSpPr>
          <xdr:cNvPr id="21" name="Box33">
            <a:extLst>
              <a:ext uri="{FF2B5EF4-FFF2-40B4-BE49-F238E27FC236}">
                <a16:creationId xmlns:a16="http://schemas.microsoft.com/office/drawing/2014/main" id="{DA995573-6535-80D8-09B7-1428F0241974}"/>
              </a:ext>
            </a:extLst>
          </xdr:cNvPr>
          <xdr:cNvSpPr/>
        </xdr:nvSpPr>
        <xdr:spPr>
          <a:xfrm>
            <a:off x="4672575" y="20209500"/>
            <a:ext cx="5399999" cy="576000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代理申請以外の方は「しない」を選択。
代理申請の方は「する」を選択して、（</a:t>
            </a:r>
            <a:r>
              <a:rPr kumimoji="1" lang="en-US" altLang="ja-JP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</a:t>
            </a:r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）以降の行政書士情報をご記入ください。</a:t>
            </a:r>
          </a:p>
        </xdr:txBody>
      </xdr:sp>
      <xdr:cxnSp macro="">
        <xdr:nvCxnSpPr>
          <xdr:cNvPr id="22" name="Line33">
            <a:extLst>
              <a:ext uri="{FF2B5EF4-FFF2-40B4-BE49-F238E27FC236}">
                <a16:creationId xmlns:a16="http://schemas.microsoft.com/office/drawing/2014/main" id="{C3BCA2E8-364B-3466-E78B-DD5E5532BDA7}"/>
              </a:ext>
            </a:extLst>
          </xdr:cNvPr>
          <xdr:cNvCxnSpPr>
            <a:endCxn id="21" idx="1"/>
          </xdr:cNvCxnSpPr>
        </xdr:nvCxnSpPr>
        <xdr:spPr>
          <a:xfrm flipV="1">
            <a:off x="3656575" y="20497500"/>
            <a:ext cx="1016000" cy="7242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396150</xdr:colOff>
      <xdr:row>170</xdr:row>
      <xdr:rowOff>133276</xdr:rowOff>
    </xdr:from>
    <xdr:to>
      <xdr:col>18</xdr:col>
      <xdr:colOff>332925</xdr:colOff>
      <xdr:row>171</xdr:row>
      <xdr:rowOff>209624</xdr:rowOff>
    </xdr:to>
    <xdr:grpSp>
      <xdr:nvGrpSpPr>
        <xdr:cNvPr id="26" name="Line42Box42">
          <a:extLst>
            <a:ext uri="{FF2B5EF4-FFF2-40B4-BE49-F238E27FC236}">
              <a16:creationId xmlns:a16="http://schemas.microsoft.com/office/drawing/2014/main" id="{CE2720D2-4288-E8A2-0D87-2E17CD6C5C59}"/>
            </a:ext>
          </a:extLst>
        </xdr:cNvPr>
        <xdr:cNvGrpSpPr/>
      </xdr:nvGrpSpPr>
      <xdr:grpSpPr>
        <a:xfrm>
          <a:off x="4558575" y="26679451"/>
          <a:ext cx="3642000" cy="323998"/>
          <a:chOff x="4558575" y="26679451"/>
          <a:chExt cx="3642000" cy="323998"/>
        </a:xfrm>
      </xdr:grpSpPr>
      <xdr:sp macro="" textlink="">
        <xdr:nvSpPr>
          <xdr:cNvPr id="24" name="Box42">
            <a:extLst>
              <a:ext uri="{FF2B5EF4-FFF2-40B4-BE49-F238E27FC236}">
                <a16:creationId xmlns:a16="http://schemas.microsoft.com/office/drawing/2014/main" id="{72D4EB98-BC77-4F7E-8FD9-E3F7EEEC5268}"/>
              </a:ext>
            </a:extLst>
          </xdr:cNvPr>
          <xdr:cNvSpPr/>
        </xdr:nvSpPr>
        <xdr:spPr>
          <a:xfrm>
            <a:off x="5320575" y="26679451"/>
            <a:ext cx="2880000" cy="323998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年数を数字でご記入ください。</a:t>
            </a:r>
          </a:p>
        </xdr:txBody>
      </xdr:sp>
      <xdr:cxnSp macro="">
        <xdr:nvCxnSpPr>
          <xdr:cNvPr id="25" name="Line42">
            <a:extLst>
              <a:ext uri="{FF2B5EF4-FFF2-40B4-BE49-F238E27FC236}">
                <a16:creationId xmlns:a16="http://schemas.microsoft.com/office/drawing/2014/main" id="{07F70769-03DE-D413-3B09-75325A991E8C}"/>
              </a:ext>
            </a:extLst>
          </xdr:cNvPr>
          <xdr:cNvCxnSpPr>
            <a:endCxn id="24" idx="1"/>
          </xdr:cNvCxnSpPr>
        </xdr:nvCxnSpPr>
        <xdr:spPr>
          <a:xfrm flipV="1">
            <a:off x="4558575" y="26841450"/>
            <a:ext cx="762000" cy="762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302"/>
  <sheetViews>
    <sheetView showGridLines="0" tabSelected="1" topLeftCell="B1" zoomScaleNormal="100" workbookViewId="0">
      <selection activeCell="B1" sqref="B1"/>
    </sheetView>
  </sheetViews>
  <sheetFormatPr defaultRowHeight="13.5" x14ac:dyDescent="0.15"/>
  <cols>
    <col min="1" max="1" width="5.25" style="47" hidden="1" customWidth="1"/>
    <col min="2" max="3" width="1.625" style="47" customWidth="1"/>
    <col min="4" max="4" width="5.625" style="47" customWidth="1"/>
    <col min="5" max="5" width="4.875" style="47" customWidth="1"/>
    <col min="6" max="6" width="5.875" style="47" customWidth="1"/>
    <col min="7" max="7" width="2.125" style="47" customWidth="1"/>
    <col min="8" max="8" width="11.5" style="47" customWidth="1"/>
    <col min="9" max="9" width="1.625" style="47" customWidth="1"/>
    <col min="10" max="10" width="10.625" style="47" customWidth="1"/>
    <col min="11" max="11" width="3.625" style="47" customWidth="1"/>
    <col min="12" max="12" width="5.5" style="47" customWidth="1"/>
    <col min="13" max="13" width="5.75" style="47" customWidth="1"/>
    <col min="14" max="14" width="6.25" style="47" customWidth="1"/>
    <col min="15" max="15" width="8.375" style="47" customWidth="1"/>
    <col min="16" max="16" width="17.5" style="47" customWidth="1"/>
    <col min="17" max="17" width="7.25" style="47" customWidth="1"/>
    <col min="18" max="18" width="3.5" style="47" customWidth="1"/>
    <col min="19" max="19" width="6" style="47" customWidth="1"/>
    <col min="20" max="20" width="9.75" style="47" customWidth="1"/>
    <col min="21" max="21" width="13.75" style="47" customWidth="1"/>
    <col min="22" max="22" width="11.75" style="47" customWidth="1"/>
    <col min="23" max="24" width="2.25" style="47" customWidth="1"/>
    <col min="25" max="25" width="7.25" style="47" customWidth="1"/>
    <col min="26" max="26" width="2.625" style="47" customWidth="1"/>
    <col min="27" max="27" width="3.625" style="47" customWidth="1"/>
    <col min="28" max="16384" width="9" style="47"/>
  </cols>
  <sheetData>
    <row r="1" spans="1:27" ht="30" customHeight="1" x14ac:dyDescent="0.15">
      <c r="A1" s="45"/>
      <c r="B1" s="45"/>
      <c r="C1" s="46" t="s">
        <v>104</v>
      </c>
      <c r="D1" s="46"/>
      <c r="S1" s="48"/>
      <c r="U1" s="48"/>
      <c r="V1" s="48"/>
      <c r="W1" s="335" t="s">
        <v>215</v>
      </c>
      <c r="X1" s="336"/>
      <c r="Y1" s="336"/>
      <c r="Z1" s="336"/>
      <c r="AA1" s="49"/>
    </row>
    <row r="2" spans="1:27" ht="15" hidden="1" customHeight="1" x14ac:dyDescent="0.15">
      <c r="A2" s="45"/>
      <c r="B2" s="45"/>
      <c r="C2" s="50"/>
      <c r="D2" s="50"/>
      <c r="AA2" s="49"/>
    </row>
    <row r="3" spans="1:27" ht="30" customHeight="1" x14ac:dyDescent="0.15">
      <c r="A3" s="51"/>
      <c r="B3" s="51"/>
      <c r="C3" s="47" t="s">
        <v>212</v>
      </c>
      <c r="AA3" s="49"/>
    </row>
    <row r="4" spans="1:27" ht="5.25" customHeight="1" x14ac:dyDescent="0.15">
      <c r="A4" s="51"/>
      <c r="B4" s="51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4"/>
    </row>
    <row r="5" spans="1:27" ht="15" customHeight="1" x14ac:dyDescent="0.15">
      <c r="A5" s="51"/>
      <c r="B5" s="55"/>
      <c r="C5" s="56" t="s">
        <v>211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8"/>
    </row>
    <row r="6" spans="1:27" ht="15" customHeight="1" x14ac:dyDescent="0.15">
      <c r="A6" s="51"/>
      <c r="B6" s="55"/>
      <c r="C6" s="56" t="s">
        <v>25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8"/>
    </row>
    <row r="7" spans="1:27" ht="15" customHeight="1" x14ac:dyDescent="0.15">
      <c r="A7" s="51"/>
      <c r="B7" s="51"/>
      <c r="C7" s="56" t="s">
        <v>26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8"/>
    </row>
    <row r="8" spans="1:27" ht="15" hidden="1" customHeight="1" x14ac:dyDescent="0.15">
      <c r="A8" s="51"/>
      <c r="B8" s="51"/>
      <c r="C8" s="56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8"/>
    </row>
    <row r="9" spans="1:27" ht="7.5" customHeight="1" x14ac:dyDescent="0.15">
      <c r="A9" s="51"/>
      <c r="B9" s="51"/>
      <c r="C9" s="59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1"/>
    </row>
    <row r="10" spans="1:27" ht="30" customHeight="1" x14ac:dyDescent="0.15">
      <c r="A10" s="51"/>
      <c r="B10" s="51"/>
      <c r="Q10" s="62"/>
      <c r="R10" s="62"/>
      <c r="S10" s="62"/>
      <c r="T10" s="62"/>
      <c r="U10" s="62"/>
      <c r="V10" s="62"/>
      <c r="W10" s="62"/>
      <c r="X10" s="62"/>
      <c r="Y10" s="62"/>
    </row>
    <row r="11" spans="1:27" ht="15" hidden="1" customHeight="1" x14ac:dyDescent="0.15">
      <c r="A11" s="51"/>
      <c r="B11" s="51"/>
      <c r="Q11" s="62"/>
      <c r="R11" s="62"/>
      <c r="S11" s="62"/>
      <c r="T11" s="62"/>
      <c r="U11" s="62"/>
      <c r="V11" s="62"/>
      <c r="W11" s="62"/>
      <c r="X11" s="62"/>
      <c r="Y11" s="62"/>
    </row>
    <row r="12" spans="1:27" ht="15" hidden="1" customHeight="1" x14ac:dyDescent="0.15">
      <c r="A12" s="51"/>
      <c r="B12" s="51"/>
      <c r="Q12" s="62"/>
      <c r="R12" s="62"/>
      <c r="S12" s="62"/>
      <c r="T12" s="62"/>
      <c r="U12" s="62"/>
      <c r="V12" s="62"/>
      <c r="W12" s="62"/>
      <c r="X12" s="62"/>
      <c r="Y12" s="62"/>
    </row>
    <row r="13" spans="1:27" ht="20.100000000000001" customHeight="1" x14ac:dyDescent="0.15">
      <c r="A13" s="51"/>
      <c r="B13" s="51"/>
      <c r="C13" s="329" t="s">
        <v>27</v>
      </c>
      <c r="D13" s="330"/>
      <c r="E13" s="330"/>
      <c r="F13" s="330"/>
      <c r="G13" s="330"/>
      <c r="H13" s="331"/>
    </row>
    <row r="14" spans="1:27" ht="20.100000000000001" customHeight="1" x14ac:dyDescent="0.15">
      <c r="A14" s="51"/>
      <c r="B14" s="51"/>
      <c r="C14" s="63"/>
      <c r="D14" s="64"/>
      <c r="E14" s="64"/>
      <c r="F14" s="64"/>
      <c r="G14" s="64"/>
      <c r="H14" s="64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6"/>
    </row>
    <row r="15" spans="1:27" ht="15.75" hidden="1" customHeight="1" x14ac:dyDescent="0.15">
      <c r="A15" s="51"/>
      <c r="B15" s="51"/>
      <c r="C15" s="67"/>
      <c r="D15" s="68"/>
      <c r="E15" s="333"/>
      <c r="F15" s="333"/>
      <c r="G15" s="333"/>
      <c r="H15" s="333"/>
      <c r="I15" s="70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71"/>
      <c r="U15" s="71"/>
      <c r="V15" s="71"/>
      <c r="W15" s="71"/>
      <c r="X15" s="71"/>
      <c r="Y15" s="71"/>
      <c r="Z15" s="72"/>
    </row>
    <row r="16" spans="1:27" ht="15.75" hidden="1" customHeight="1" x14ac:dyDescent="0.15">
      <c r="A16" s="51"/>
      <c r="B16" s="51"/>
      <c r="C16" s="67"/>
      <c r="D16" s="68"/>
      <c r="E16" s="69"/>
      <c r="F16" s="69"/>
      <c r="G16" s="69"/>
      <c r="H16" s="69"/>
      <c r="I16" s="70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2"/>
    </row>
    <row r="17" spans="1:26" ht="15.75" hidden="1" customHeight="1" x14ac:dyDescent="0.15">
      <c r="A17" s="51"/>
      <c r="B17" s="51"/>
      <c r="C17" s="67"/>
      <c r="D17" s="68"/>
      <c r="E17" s="69"/>
      <c r="F17" s="69"/>
      <c r="G17" s="69"/>
      <c r="H17" s="69"/>
      <c r="I17" s="70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2"/>
    </row>
    <row r="18" spans="1:26" ht="15.75" hidden="1" customHeight="1" x14ac:dyDescent="0.15">
      <c r="A18" s="51"/>
      <c r="B18" s="51"/>
      <c r="C18" s="67"/>
      <c r="D18" s="68"/>
      <c r="E18" s="69"/>
      <c r="F18" s="69"/>
      <c r="G18" s="69"/>
      <c r="H18" s="69"/>
      <c r="I18" s="70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2"/>
    </row>
    <row r="19" spans="1:26" ht="15.75" hidden="1" customHeight="1" x14ac:dyDescent="0.15">
      <c r="A19" s="51"/>
      <c r="B19" s="51"/>
      <c r="C19" s="67"/>
      <c r="D19" s="68"/>
      <c r="E19" s="69"/>
      <c r="F19" s="69"/>
      <c r="G19" s="69"/>
      <c r="H19" s="69"/>
      <c r="I19" s="70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2"/>
    </row>
    <row r="20" spans="1:26" ht="20.100000000000001" customHeight="1" x14ac:dyDescent="0.15">
      <c r="A20" s="51">
        <f>IF(TRIM($I20)="", 1001, 0)</f>
        <v>0</v>
      </c>
      <c r="B20" s="51"/>
      <c r="C20" s="67"/>
      <c r="D20" s="68">
        <v>1</v>
      </c>
      <c r="E20" s="47" t="s">
        <v>0</v>
      </c>
      <c r="I20" s="327">
        <v>1234567</v>
      </c>
      <c r="J20" s="328"/>
      <c r="K20" s="328"/>
      <c r="L20" s="328"/>
      <c r="M20" s="328"/>
      <c r="N20" s="69"/>
      <c r="O20" s="69"/>
      <c r="P20" s="69"/>
      <c r="Q20" s="69"/>
      <c r="R20" s="69"/>
      <c r="S20" s="69"/>
      <c r="T20" s="73"/>
      <c r="U20" s="73"/>
      <c r="V20" s="73"/>
      <c r="W20" s="73"/>
      <c r="X20" s="73"/>
      <c r="Y20" s="73"/>
      <c r="Z20" s="72"/>
    </row>
    <row r="21" spans="1:26" ht="20.100000000000001" customHeight="1" x14ac:dyDescent="0.15">
      <c r="A21" s="51"/>
      <c r="B21" s="51"/>
      <c r="C21" s="67"/>
      <c r="D21" s="68"/>
      <c r="E21" s="69"/>
      <c r="F21" s="69"/>
      <c r="G21" s="69"/>
      <c r="H21" s="69"/>
      <c r="I21" s="70" t="s">
        <v>182</v>
      </c>
      <c r="J21" s="74" t="s">
        <v>208</v>
      </c>
      <c r="K21" s="74"/>
      <c r="L21" s="74"/>
      <c r="M21" s="74"/>
      <c r="N21" s="74"/>
      <c r="O21" s="74"/>
      <c r="P21" s="74"/>
      <c r="Q21" s="74"/>
      <c r="R21" s="74"/>
      <c r="S21" s="74"/>
      <c r="T21" s="71"/>
      <c r="U21" s="71"/>
      <c r="V21" s="71"/>
      <c r="W21" s="71"/>
      <c r="X21" s="71"/>
      <c r="Y21" s="71"/>
      <c r="Z21" s="72"/>
    </row>
    <row r="22" spans="1:26" ht="20.100000000000001" customHeight="1" x14ac:dyDescent="0.15">
      <c r="A22" s="51">
        <f>IF(AND(TRIM($I22)&lt;&gt;"", OR(ISERROR(FIND("@"&amp;LEFT($I22,3)&amp;"@", 都道府県3))=FALSE, ISERROR(FIND("@"&amp;LEFT($I22,4)&amp;"@",都道府県4))=FALSE))=FALSE, 1001, 0)</f>
        <v>0</v>
      </c>
      <c r="B22" s="51"/>
      <c r="C22" s="67"/>
      <c r="D22" s="68">
        <v>2</v>
      </c>
      <c r="E22" s="47" t="s">
        <v>1</v>
      </c>
      <c r="I22" s="326" t="s">
        <v>217</v>
      </c>
      <c r="J22" s="326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72"/>
    </row>
    <row r="23" spans="1:26" ht="20.100000000000001" customHeight="1" x14ac:dyDescent="0.15">
      <c r="A23" s="51"/>
      <c r="B23" s="51"/>
      <c r="C23" s="67"/>
      <c r="D23" s="68"/>
      <c r="E23" s="69"/>
      <c r="F23" s="69"/>
      <c r="G23" s="69"/>
      <c r="H23" s="69"/>
      <c r="I23" s="70" t="s">
        <v>183</v>
      </c>
      <c r="J23" s="74" t="s">
        <v>18</v>
      </c>
      <c r="K23" s="74"/>
      <c r="L23" s="74"/>
      <c r="M23" s="74"/>
      <c r="N23" s="74"/>
      <c r="O23" s="74"/>
      <c r="P23" s="74"/>
      <c r="Q23" s="74"/>
      <c r="R23" s="74"/>
      <c r="S23" s="74"/>
      <c r="T23" s="71"/>
      <c r="U23" s="71"/>
      <c r="V23" s="71"/>
      <c r="W23" s="71"/>
      <c r="X23" s="71"/>
      <c r="Y23" s="71"/>
      <c r="Z23" s="72"/>
    </row>
    <row r="24" spans="1:26" ht="20.100000000000001" customHeight="1" x14ac:dyDescent="0.15">
      <c r="A24" s="51">
        <f>IF(TRIM($I24)="", 1001, 0)</f>
        <v>0</v>
      </c>
      <c r="B24" s="51"/>
      <c r="C24" s="67"/>
      <c r="D24" s="68">
        <v>3</v>
      </c>
      <c r="E24" s="47" t="s">
        <v>2</v>
      </c>
      <c r="I24" s="275" t="s">
        <v>218</v>
      </c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275"/>
      <c r="V24" s="275"/>
      <c r="W24" s="275"/>
      <c r="X24" s="275"/>
      <c r="Y24" s="275"/>
      <c r="Z24" s="72"/>
    </row>
    <row r="25" spans="1:26" ht="20.100000000000001" customHeight="1" x14ac:dyDescent="0.15">
      <c r="A25" s="51"/>
      <c r="B25" s="51"/>
      <c r="C25" s="75"/>
      <c r="D25" s="69"/>
      <c r="E25" s="69"/>
      <c r="F25" s="69"/>
      <c r="G25" s="69"/>
      <c r="H25" s="69"/>
      <c r="I25" s="70" t="s">
        <v>183</v>
      </c>
      <c r="J25" s="74" t="s">
        <v>188</v>
      </c>
      <c r="K25" s="74"/>
      <c r="L25" s="74"/>
      <c r="M25" s="74"/>
      <c r="N25" s="74"/>
      <c r="O25" s="74"/>
      <c r="P25" s="74"/>
      <c r="Q25" s="74"/>
      <c r="R25" s="74"/>
      <c r="S25" s="74"/>
      <c r="T25" s="71"/>
      <c r="U25" s="71"/>
      <c r="V25" s="71"/>
      <c r="W25" s="71"/>
      <c r="X25" s="71"/>
      <c r="Y25" s="71"/>
      <c r="Z25" s="72"/>
    </row>
    <row r="26" spans="1:26" ht="20.100000000000001" customHeight="1" x14ac:dyDescent="0.15">
      <c r="A26" s="51">
        <f>IF(TRIM($I26)="", 1001, 0)</f>
        <v>0</v>
      </c>
      <c r="B26" s="51"/>
      <c r="C26" s="67"/>
      <c r="D26" s="68">
        <v>4</v>
      </c>
      <c r="E26" s="47" t="s">
        <v>3</v>
      </c>
      <c r="I26" s="275" t="s">
        <v>219</v>
      </c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75"/>
      <c r="Z26" s="72"/>
    </row>
    <row r="27" spans="1:26" ht="20.100000000000001" customHeight="1" x14ac:dyDescent="0.15">
      <c r="A27" s="51"/>
      <c r="B27" s="51"/>
      <c r="C27" s="75"/>
      <c r="D27" s="69"/>
      <c r="E27" s="69"/>
      <c r="F27" s="69"/>
      <c r="G27" s="69"/>
      <c r="H27" s="69"/>
      <c r="I27" s="70" t="s">
        <v>183</v>
      </c>
      <c r="J27" s="74" t="s">
        <v>189</v>
      </c>
      <c r="K27" s="74"/>
      <c r="L27" s="76"/>
      <c r="M27" s="76"/>
      <c r="N27" s="76"/>
      <c r="O27" s="76"/>
      <c r="P27" s="76"/>
      <c r="Q27" s="76"/>
      <c r="R27" s="76"/>
      <c r="S27" s="76"/>
      <c r="T27" s="77"/>
      <c r="U27" s="77"/>
      <c r="V27" s="77"/>
      <c r="W27" s="77"/>
      <c r="X27" s="77"/>
      <c r="Y27" s="77"/>
      <c r="Z27" s="78"/>
    </row>
    <row r="28" spans="1:26" ht="20.100000000000001" customHeight="1" x14ac:dyDescent="0.15">
      <c r="A28" s="51">
        <f>IF(TRIM($I28)="", 1001, 0)</f>
        <v>0</v>
      </c>
      <c r="B28" s="51"/>
      <c r="C28" s="67"/>
      <c r="D28" s="68">
        <v>5</v>
      </c>
      <c r="E28" s="47" t="s">
        <v>17</v>
      </c>
      <c r="I28" s="275" t="s">
        <v>220</v>
      </c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  <c r="X28" s="275"/>
      <c r="Y28" s="275"/>
      <c r="Z28" s="72"/>
    </row>
    <row r="29" spans="1:26" ht="20.100000000000001" customHeight="1" x14ac:dyDescent="0.15">
      <c r="A29" s="51"/>
      <c r="B29" s="51"/>
      <c r="C29" s="75"/>
      <c r="D29" s="69"/>
      <c r="E29" s="69"/>
      <c r="F29" s="69"/>
      <c r="G29" s="69"/>
      <c r="H29" s="69"/>
      <c r="I29" s="70" t="s">
        <v>183</v>
      </c>
      <c r="J29" s="74" t="s">
        <v>35</v>
      </c>
      <c r="K29" s="74"/>
      <c r="L29" s="74"/>
      <c r="M29" s="74"/>
      <c r="N29" s="74"/>
      <c r="O29" s="74"/>
      <c r="P29" s="74"/>
      <c r="Q29" s="74"/>
      <c r="R29" s="74"/>
      <c r="S29" s="74"/>
      <c r="T29" s="71"/>
      <c r="U29" s="71"/>
      <c r="V29" s="71"/>
      <c r="W29" s="71"/>
      <c r="X29" s="71"/>
      <c r="Y29" s="71"/>
      <c r="Z29" s="79"/>
    </row>
    <row r="30" spans="1:26" ht="20.100000000000001" customHeight="1" x14ac:dyDescent="0.15">
      <c r="A30" s="51">
        <f>IF(TRIM($I30)="", 1001, 0)</f>
        <v>0</v>
      </c>
      <c r="B30" s="51"/>
      <c r="C30" s="67"/>
      <c r="D30" s="68">
        <v>6</v>
      </c>
      <c r="E30" s="47" t="s">
        <v>4</v>
      </c>
      <c r="I30" s="275" t="s">
        <v>221</v>
      </c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  <c r="X30" s="275"/>
      <c r="Y30" s="275"/>
      <c r="Z30" s="72"/>
    </row>
    <row r="31" spans="1:26" ht="20.100000000000001" customHeight="1" x14ac:dyDescent="0.15">
      <c r="A31" s="51"/>
      <c r="B31" s="51"/>
      <c r="C31" s="75"/>
      <c r="D31" s="69"/>
      <c r="E31" s="69"/>
      <c r="F31" s="69"/>
      <c r="G31" s="69"/>
      <c r="H31" s="69"/>
      <c r="I31" s="70" t="s">
        <v>183</v>
      </c>
      <c r="J31" s="74" t="s">
        <v>10</v>
      </c>
      <c r="K31" s="74"/>
      <c r="L31" s="74"/>
      <c r="M31" s="74"/>
      <c r="N31" s="74"/>
      <c r="O31" s="74"/>
      <c r="P31" s="74"/>
      <c r="Q31" s="74"/>
      <c r="R31" s="74"/>
      <c r="S31" s="74"/>
      <c r="T31" s="71"/>
      <c r="U31" s="71"/>
      <c r="V31" s="71"/>
      <c r="W31" s="71"/>
      <c r="X31" s="71"/>
      <c r="Y31" s="71"/>
      <c r="Z31" s="79"/>
    </row>
    <row r="32" spans="1:26" ht="20.100000000000001" customHeight="1" x14ac:dyDescent="0.15">
      <c r="A32" s="51">
        <f>IF(TRIM($I32)="", 1001, 0)</f>
        <v>0</v>
      </c>
      <c r="B32" s="51"/>
      <c r="C32" s="67"/>
      <c r="D32" s="68">
        <v>7</v>
      </c>
      <c r="E32" s="47" t="s">
        <v>5</v>
      </c>
      <c r="I32" s="275" t="s">
        <v>222</v>
      </c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72"/>
    </row>
    <row r="33" spans="1:26" ht="20.100000000000001" customHeight="1" x14ac:dyDescent="0.15">
      <c r="A33" s="51"/>
      <c r="B33" s="51"/>
      <c r="C33" s="75"/>
      <c r="D33" s="69"/>
      <c r="E33" s="69"/>
      <c r="F33" s="69"/>
      <c r="G33" s="69"/>
      <c r="H33" s="69"/>
      <c r="I33" s="70" t="s">
        <v>183</v>
      </c>
      <c r="J33" s="74" t="s">
        <v>11</v>
      </c>
      <c r="K33" s="74"/>
      <c r="L33" s="74"/>
      <c r="M33" s="74"/>
      <c r="N33" s="74"/>
      <c r="O33" s="74"/>
      <c r="P33" s="74"/>
      <c r="Q33" s="74"/>
      <c r="R33" s="74"/>
      <c r="S33" s="74"/>
      <c r="T33" s="71"/>
      <c r="U33" s="71"/>
      <c r="V33" s="71"/>
      <c r="W33" s="71"/>
      <c r="X33" s="71"/>
      <c r="Y33" s="71"/>
      <c r="Z33" s="72"/>
    </row>
    <row r="34" spans="1:26" ht="20.100000000000001" customHeight="1" x14ac:dyDescent="0.15">
      <c r="A34" s="51">
        <f>IF(NOT(AND(TRIM($I34)&lt;&gt;"",ISNUMBER(VALUE(SUBSTITUTE($I34,"-",""))))), 1001, 0)</f>
        <v>0</v>
      </c>
      <c r="B34" s="51"/>
      <c r="C34" s="67"/>
      <c r="D34" s="68">
        <v>8</v>
      </c>
      <c r="E34" s="47" t="s">
        <v>6</v>
      </c>
      <c r="I34" s="275" t="s">
        <v>223</v>
      </c>
      <c r="J34" s="328"/>
      <c r="K34" s="328"/>
      <c r="L34" s="328"/>
      <c r="M34" s="328"/>
      <c r="T34" s="80"/>
      <c r="U34" s="80"/>
      <c r="V34" s="80"/>
      <c r="W34" s="80"/>
      <c r="X34" s="80"/>
      <c r="Y34" s="80"/>
      <c r="Z34" s="72"/>
    </row>
    <row r="35" spans="1:26" ht="20.100000000000001" customHeight="1" x14ac:dyDescent="0.15">
      <c r="A35" s="51"/>
      <c r="B35" s="51"/>
      <c r="C35" s="75"/>
      <c r="D35" s="69"/>
      <c r="E35" s="69"/>
      <c r="F35" s="69"/>
      <c r="G35" s="69"/>
      <c r="H35" s="69"/>
      <c r="I35" s="70" t="s">
        <v>183</v>
      </c>
      <c r="J35" s="74" t="s">
        <v>190</v>
      </c>
      <c r="K35" s="74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2"/>
    </row>
    <row r="36" spans="1:26" ht="20.100000000000001" customHeight="1" x14ac:dyDescent="0.15">
      <c r="A36" s="51">
        <f>IF(NOT(AND($I36&lt;&gt;"",ISNUMBER(VALUE(SUBSTITUTE($I36,"-",""))))), 1001, 0)</f>
        <v>0</v>
      </c>
      <c r="B36" s="51"/>
      <c r="C36" s="67"/>
      <c r="D36" s="68">
        <v>9</v>
      </c>
      <c r="E36" s="47" t="s">
        <v>7</v>
      </c>
      <c r="I36" s="275" t="s">
        <v>224</v>
      </c>
      <c r="J36" s="328"/>
      <c r="K36" s="328"/>
      <c r="L36" s="328"/>
      <c r="M36" s="328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2"/>
    </row>
    <row r="37" spans="1:26" ht="20.100000000000001" customHeight="1" x14ac:dyDescent="0.15">
      <c r="A37" s="51"/>
      <c r="B37" s="51"/>
      <c r="C37" s="75"/>
      <c r="D37" s="69"/>
      <c r="E37" s="69"/>
      <c r="F37" s="69"/>
      <c r="G37" s="69"/>
      <c r="H37" s="69"/>
      <c r="I37" s="70" t="s">
        <v>183</v>
      </c>
      <c r="J37" s="74" t="s">
        <v>191</v>
      </c>
      <c r="K37" s="74"/>
      <c r="L37" s="71"/>
      <c r="M37" s="71"/>
      <c r="N37" s="71"/>
      <c r="O37" s="71"/>
      <c r="P37" s="71"/>
      <c r="Q37" s="71"/>
      <c r="S37" s="73"/>
      <c r="T37" s="73"/>
      <c r="U37" s="73"/>
      <c r="V37" s="73"/>
      <c r="W37" s="73"/>
      <c r="X37" s="73"/>
      <c r="Y37" s="73"/>
      <c r="Z37" s="72"/>
    </row>
    <row r="38" spans="1:26" ht="20.100000000000001" customHeight="1" x14ac:dyDescent="0.15">
      <c r="A38" s="51">
        <f>IF(TRIM($I38)="", 1001, 0)</f>
        <v>0</v>
      </c>
      <c r="B38" s="51"/>
      <c r="C38" s="67"/>
      <c r="D38" s="68">
        <v>10</v>
      </c>
      <c r="E38" s="47" t="s">
        <v>9</v>
      </c>
      <c r="I38" s="275" t="s">
        <v>225</v>
      </c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275"/>
      <c r="Y38" s="275"/>
      <c r="Z38" s="81"/>
    </row>
    <row r="39" spans="1:26" ht="20.100000000000001" customHeight="1" x14ac:dyDescent="0.15">
      <c r="A39" s="51"/>
      <c r="B39" s="51"/>
      <c r="C39" s="75"/>
      <c r="D39" s="69"/>
      <c r="E39" s="69"/>
      <c r="F39" s="69"/>
      <c r="G39" s="69"/>
      <c r="H39" s="69"/>
      <c r="I39" s="82"/>
      <c r="J39" s="71"/>
      <c r="K39" s="71"/>
      <c r="L39" s="71"/>
      <c r="M39" s="71"/>
      <c r="N39" s="71"/>
      <c r="O39" s="71"/>
      <c r="P39" s="71"/>
      <c r="Q39" s="71"/>
      <c r="R39" s="73"/>
      <c r="S39" s="73"/>
      <c r="T39" s="73"/>
      <c r="U39" s="73"/>
      <c r="V39" s="73"/>
      <c r="W39" s="73"/>
      <c r="X39" s="73"/>
      <c r="Y39" s="73"/>
      <c r="Z39" s="81"/>
    </row>
    <row r="40" spans="1:26" ht="20.100000000000001" customHeight="1" x14ac:dyDescent="0.15">
      <c r="A40" s="51">
        <f>IF(AND($I40&lt;&gt;"一致する", $I40&lt;&gt;"一致しない"), 1001, 0)</f>
        <v>0</v>
      </c>
      <c r="B40" s="51"/>
      <c r="C40" s="67"/>
      <c r="D40" s="68">
        <v>11</v>
      </c>
      <c r="E40" s="47" t="s">
        <v>151</v>
      </c>
      <c r="I40" s="275" t="s">
        <v>226</v>
      </c>
      <c r="J40" s="332"/>
      <c r="K40" s="332"/>
      <c r="L40" s="332"/>
      <c r="M40" s="332"/>
      <c r="N40" s="69"/>
      <c r="O40" s="83"/>
      <c r="P40" s="83"/>
      <c r="Q40" s="83"/>
      <c r="R40" s="73"/>
      <c r="S40" s="73"/>
      <c r="T40" s="73"/>
      <c r="U40" s="73"/>
      <c r="V40" s="73"/>
      <c r="W40" s="73"/>
      <c r="X40" s="73"/>
      <c r="Y40" s="73"/>
      <c r="Z40" s="81"/>
    </row>
    <row r="41" spans="1:26" ht="20.100000000000001" customHeight="1" x14ac:dyDescent="0.15">
      <c r="A41" s="51"/>
      <c r="B41" s="51"/>
      <c r="C41" s="75"/>
      <c r="D41" s="69"/>
      <c r="E41" s="69"/>
      <c r="F41" s="69"/>
      <c r="G41" s="69"/>
      <c r="H41" s="69"/>
      <c r="I41" s="82" t="s">
        <v>183</v>
      </c>
      <c r="J41" s="84" t="s">
        <v>202</v>
      </c>
      <c r="K41" s="74"/>
      <c r="L41" s="74"/>
      <c r="M41" s="74"/>
      <c r="N41" s="74"/>
      <c r="O41" s="74"/>
      <c r="P41" s="74"/>
      <c r="Q41" s="74"/>
      <c r="S41" s="73"/>
      <c r="T41" s="73"/>
      <c r="U41" s="73"/>
      <c r="V41" s="73"/>
      <c r="W41" s="73"/>
      <c r="X41" s="73"/>
      <c r="Y41" s="73"/>
      <c r="Z41" s="81"/>
    </row>
    <row r="42" spans="1:26" ht="20.100000000000001" customHeight="1" x14ac:dyDescent="0.15">
      <c r="A42" s="51"/>
      <c r="B42" s="51"/>
      <c r="C42" s="85"/>
      <c r="D42" s="86"/>
      <c r="E42" s="86"/>
      <c r="F42" s="86"/>
      <c r="G42" s="86"/>
      <c r="H42" s="86"/>
      <c r="I42" s="87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9"/>
    </row>
    <row r="43" spans="1:26" ht="20.100000000000001" customHeight="1" x14ac:dyDescent="0.15">
      <c r="A43" s="51"/>
      <c r="B43" s="51"/>
      <c r="C43" s="69"/>
      <c r="D43" s="69"/>
      <c r="E43" s="69"/>
      <c r="F43" s="69"/>
      <c r="G43" s="69"/>
      <c r="H43" s="69"/>
      <c r="I43" s="90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69"/>
    </row>
    <row r="44" spans="1:26" ht="15.75" hidden="1" customHeight="1" x14ac:dyDescent="0.15">
      <c r="A44" s="51"/>
      <c r="B44" s="51"/>
      <c r="C44" s="69"/>
      <c r="D44" s="69"/>
      <c r="E44" s="69"/>
      <c r="F44" s="69"/>
      <c r="G44" s="69"/>
      <c r="H44" s="69"/>
      <c r="I44" s="90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69"/>
    </row>
    <row r="45" spans="1:26" ht="15.75" hidden="1" customHeight="1" x14ac:dyDescent="0.15">
      <c r="A45" s="51"/>
      <c r="B45" s="51"/>
      <c r="C45" s="69"/>
      <c r="D45" s="69"/>
      <c r="E45" s="69"/>
      <c r="F45" s="69"/>
      <c r="G45" s="69"/>
      <c r="H45" s="69"/>
      <c r="I45" s="90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69"/>
    </row>
    <row r="46" spans="1:26" ht="15.75" hidden="1" customHeight="1" x14ac:dyDescent="0.15">
      <c r="A46" s="51"/>
      <c r="B46" s="51"/>
      <c r="C46" s="69"/>
      <c r="D46" s="69"/>
      <c r="E46" s="69"/>
      <c r="F46" s="69"/>
      <c r="G46" s="69"/>
      <c r="H46" s="69"/>
      <c r="I46" s="90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69"/>
    </row>
    <row r="47" spans="1:26" ht="15.75" hidden="1" customHeight="1" x14ac:dyDescent="0.15">
      <c r="A47" s="51"/>
      <c r="B47" s="51"/>
      <c r="C47" s="69"/>
      <c r="D47" s="69"/>
      <c r="E47" s="69"/>
      <c r="F47" s="69"/>
      <c r="G47" s="69"/>
      <c r="H47" s="69"/>
      <c r="I47" s="90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69"/>
    </row>
    <row r="48" spans="1:26" ht="15.75" hidden="1" customHeight="1" x14ac:dyDescent="0.15">
      <c r="A48" s="51"/>
      <c r="B48" s="51"/>
      <c r="C48" s="69"/>
      <c r="D48" s="69"/>
      <c r="E48" s="69"/>
      <c r="F48" s="69"/>
      <c r="G48" s="69"/>
      <c r="H48" s="69"/>
      <c r="I48" s="90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69"/>
    </row>
    <row r="49" spans="1:26" ht="14.45" hidden="1" customHeight="1" x14ac:dyDescent="0.15">
      <c r="A49" s="51"/>
      <c r="B49" s="51"/>
      <c r="C49" s="69"/>
      <c r="D49" s="69"/>
      <c r="E49" s="69"/>
      <c r="F49" s="69"/>
      <c r="G49" s="69"/>
      <c r="H49" s="69"/>
      <c r="I49" s="90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69"/>
    </row>
    <row r="50" spans="1:26" ht="15.75" hidden="1" customHeight="1" x14ac:dyDescent="0.15">
      <c r="A50" s="51"/>
      <c r="B50" s="51"/>
      <c r="C50" s="69"/>
      <c r="D50" s="69"/>
      <c r="E50" s="69"/>
      <c r="F50" s="69"/>
      <c r="G50" s="69"/>
      <c r="H50" s="69"/>
      <c r="I50" s="90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69"/>
    </row>
    <row r="51" spans="1:26" ht="15.75" hidden="1" customHeight="1" x14ac:dyDescent="0.15">
      <c r="A51" s="51"/>
      <c r="B51" s="51"/>
      <c r="C51" s="69"/>
      <c r="D51" s="69"/>
      <c r="E51" s="69"/>
      <c r="F51" s="69"/>
      <c r="G51" s="69"/>
      <c r="H51" s="69"/>
      <c r="I51" s="90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69"/>
    </row>
    <row r="52" spans="1:26" ht="15.75" hidden="1" customHeight="1" x14ac:dyDescent="0.15">
      <c r="A52" s="51"/>
      <c r="B52" s="51"/>
      <c r="C52" s="69"/>
      <c r="D52" s="69"/>
      <c r="E52" s="69"/>
      <c r="F52" s="69"/>
      <c r="G52" s="69"/>
      <c r="H52" s="69"/>
      <c r="I52" s="90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69"/>
    </row>
    <row r="53" spans="1:26" ht="15.75" hidden="1" customHeight="1" x14ac:dyDescent="0.15">
      <c r="A53" s="51"/>
      <c r="B53" s="51"/>
      <c r="C53" s="69"/>
      <c r="D53" s="69"/>
      <c r="E53" s="69"/>
      <c r="F53" s="69"/>
      <c r="G53" s="69"/>
      <c r="H53" s="69"/>
      <c r="I53" s="90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69"/>
    </row>
    <row r="54" spans="1:26" ht="15.75" hidden="1" customHeight="1" x14ac:dyDescent="0.15">
      <c r="A54" s="51"/>
      <c r="B54" s="51"/>
      <c r="C54" s="69"/>
      <c r="D54" s="69"/>
      <c r="E54" s="69"/>
      <c r="F54" s="69"/>
      <c r="G54" s="69"/>
      <c r="H54" s="69"/>
      <c r="I54" s="90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69"/>
    </row>
    <row r="55" spans="1:26" ht="15.75" hidden="1" customHeight="1" x14ac:dyDescent="0.15">
      <c r="A55" s="51"/>
      <c r="B55" s="51"/>
      <c r="C55" s="69"/>
      <c r="D55" s="69"/>
      <c r="E55" s="69"/>
      <c r="F55" s="69"/>
      <c r="G55" s="69"/>
      <c r="H55" s="69"/>
      <c r="I55" s="90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69"/>
    </row>
    <row r="56" spans="1:26" ht="14.45" hidden="1" customHeight="1" x14ac:dyDescent="0.15">
      <c r="A56" s="51"/>
      <c r="B56" s="51"/>
      <c r="C56" s="69"/>
      <c r="D56" s="69"/>
      <c r="E56" s="69"/>
      <c r="F56" s="69"/>
      <c r="G56" s="69"/>
      <c r="H56" s="69"/>
      <c r="I56" s="90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69"/>
    </row>
    <row r="57" spans="1:26" ht="15.75" hidden="1" customHeight="1" x14ac:dyDescent="0.15">
      <c r="A57" s="51"/>
      <c r="B57" s="51"/>
      <c r="C57" s="69"/>
      <c r="D57" s="69"/>
      <c r="E57" s="69"/>
      <c r="F57" s="69"/>
      <c r="G57" s="69"/>
      <c r="H57" s="69"/>
      <c r="I57" s="90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69"/>
    </row>
    <row r="58" spans="1:26" ht="15.75" hidden="1" customHeight="1" x14ac:dyDescent="0.15">
      <c r="A58" s="51"/>
      <c r="B58" s="51"/>
      <c r="C58" s="69"/>
      <c r="D58" s="69"/>
      <c r="E58" s="69"/>
      <c r="F58" s="69"/>
      <c r="G58" s="69"/>
      <c r="H58" s="69"/>
      <c r="I58" s="90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69"/>
    </row>
    <row r="59" spans="1:26" ht="20.100000000000001" customHeight="1" x14ac:dyDescent="0.15">
      <c r="A59" s="51"/>
      <c r="B59" s="51"/>
      <c r="C59" s="69"/>
      <c r="D59" s="69"/>
      <c r="E59" s="69"/>
      <c r="F59" s="69"/>
      <c r="G59" s="69"/>
      <c r="H59" s="69"/>
      <c r="I59" s="90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69"/>
    </row>
    <row r="60" spans="1:26" ht="20.100000000000001" customHeight="1" x14ac:dyDescent="0.15">
      <c r="A60" s="51"/>
      <c r="B60" s="51"/>
      <c r="C60" s="329" t="s">
        <v>28</v>
      </c>
      <c r="D60" s="330"/>
      <c r="E60" s="330"/>
      <c r="F60" s="330"/>
      <c r="G60" s="330"/>
      <c r="H60" s="331"/>
      <c r="I60" s="92"/>
    </row>
    <row r="61" spans="1:26" ht="20.100000000000001" customHeight="1" x14ac:dyDescent="0.15">
      <c r="A61" s="51"/>
      <c r="B61" s="51"/>
      <c r="C61" s="63"/>
      <c r="D61" s="64"/>
      <c r="E61" s="64"/>
      <c r="F61" s="64"/>
      <c r="G61" s="64"/>
      <c r="H61" s="64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6"/>
    </row>
    <row r="62" spans="1:26" ht="20.100000000000001" customHeight="1" x14ac:dyDescent="0.15">
      <c r="A62" s="51"/>
      <c r="B62" s="51"/>
      <c r="C62" s="67"/>
      <c r="D62" s="93" t="s">
        <v>145</v>
      </c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72"/>
    </row>
    <row r="63" spans="1:26" ht="20.100000000000001" customHeight="1" x14ac:dyDescent="0.15">
      <c r="A63" s="51">
        <f>IF(AND($I63&lt;&gt;"しない", $I63&lt;&gt;"する"), 1001, 0)</f>
        <v>0</v>
      </c>
      <c r="B63" s="51"/>
      <c r="C63" s="67"/>
      <c r="D63" s="68">
        <v>1</v>
      </c>
      <c r="E63" s="69" t="s">
        <v>29</v>
      </c>
      <c r="F63" s="69"/>
      <c r="G63" s="69"/>
      <c r="H63" s="69"/>
      <c r="I63" s="275" t="s">
        <v>199</v>
      </c>
      <c r="J63" s="275"/>
      <c r="K63" s="275"/>
      <c r="L63" s="275"/>
      <c r="M63" s="275"/>
      <c r="N63" s="69"/>
      <c r="O63" s="69"/>
      <c r="P63" s="69"/>
      <c r="Q63" s="69"/>
      <c r="R63" s="69"/>
      <c r="S63" s="69"/>
      <c r="Z63" s="81"/>
    </row>
    <row r="64" spans="1:26" ht="20.100000000000001" customHeight="1" x14ac:dyDescent="0.15">
      <c r="A64" s="51"/>
      <c r="B64" s="51"/>
      <c r="C64" s="67"/>
      <c r="D64" s="69"/>
      <c r="E64" s="69"/>
      <c r="F64" s="69"/>
      <c r="G64" s="69"/>
      <c r="H64" s="69"/>
      <c r="I64" s="82" t="s">
        <v>183</v>
      </c>
      <c r="J64" s="74" t="s">
        <v>152</v>
      </c>
      <c r="K64" s="74"/>
      <c r="L64" s="74"/>
      <c r="M64" s="74"/>
      <c r="N64" s="74"/>
      <c r="O64" s="74"/>
      <c r="P64" s="74"/>
      <c r="Q64" s="74"/>
      <c r="R64" s="74"/>
      <c r="S64" s="74"/>
      <c r="T64" s="94"/>
      <c r="U64" s="94"/>
      <c r="V64" s="94"/>
      <c r="W64" s="94"/>
      <c r="X64" s="94"/>
      <c r="Y64" s="94"/>
      <c r="Z64" s="81"/>
    </row>
    <row r="65" spans="1:26" ht="15.75" hidden="1" customHeight="1" x14ac:dyDescent="0.15">
      <c r="A65" s="51"/>
      <c r="B65" s="51"/>
      <c r="C65" s="67"/>
      <c r="D65" s="69"/>
      <c r="E65" s="69"/>
      <c r="F65" s="69"/>
      <c r="G65" s="69"/>
      <c r="H65" s="69"/>
      <c r="I65" s="82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81"/>
    </row>
    <row r="66" spans="1:26" ht="15.75" hidden="1" customHeight="1" x14ac:dyDescent="0.15">
      <c r="A66" s="51"/>
      <c r="B66" s="51"/>
      <c r="C66" s="67"/>
      <c r="D66" s="69"/>
      <c r="E66" s="69"/>
      <c r="F66" s="69"/>
      <c r="G66" s="69"/>
      <c r="H66" s="69"/>
      <c r="I66" s="82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81"/>
    </row>
    <row r="67" spans="1:26" ht="15.75" hidden="1" customHeight="1" x14ac:dyDescent="0.15">
      <c r="A67" s="51"/>
      <c r="B67" s="51"/>
      <c r="C67" s="67"/>
      <c r="D67" s="69"/>
      <c r="E67" s="69"/>
      <c r="F67" s="69"/>
      <c r="G67" s="69"/>
      <c r="H67" s="69"/>
      <c r="I67" s="82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81"/>
    </row>
    <row r="68" spans="1:26" ht="15.75" hidden="1" customHeight="1" x14ac:dyDescent="0.15">
      <c r="A68" s="51"/>
      <c r="B68" s="51"/>
      <c r="C68" s="67"/>
      <c r="D68" s="69"/>
      <c r="E68" s="69"/>
      <c r="F68" s="69"/>
      <c r="G68" s="69"/>
      <c r="H68" s="69"/>
      <c r="I68" s="82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81"/>
    </row>
    <row r="69" spans="1:26" ht="20.100000000000001" customHeight="1" x14ac:dyDescent="0.15">
      <c r="A69" s="51">
        <f>IF(OR(AND($I63="する",TRIM($I69)=""),AND($I63="しない",NOT(ISBLANK($I69)))), 1001, 0)</f>
        <v>0</v>
      </c>
      <c r="B69" s="51"/>
      <c r="C69" s="67"/>
      <c r="D69" s="68">
        <v>2</v>
      </c>
      <c r="E69" s="47" t="s">
        <v>0</v>
      </c>
      <c r="I69" s="327"/>
      <c r="J69" s="337"/>
      <c r="K69" s="337"/>
      <c r="L69" s="337"/>
      <c r="M69" s="337"/>
      <c r="N69" s="69"/>
      <c r="O69" s="69"/>
      <c r="P69" s="69"/>
      <c r="Q69" s="69"/>
      <c r="R69" s="69"/>
      <c r="S69" s="69"/>
      <c r="T69" s="73"/>
      <c r="U69" s="73"/>
      <c r="V69" s="73"/>
      <c r="W69" s="73"/>
      <c r="X69" s="73"/>
      <c r="Y69" s="73"/>
      <c r="Z69" s="72"/>
    </row>
    <row r="70" spans="1:26" ht="20.100000000000001" customHeight="1" x14ac:dyDescent="0.15">
      <c r="A70" s="51"/>
      <c r="B70" s="51"/>
      <c r="C70" s="67"/>
      <c r="D70" s="68"/>
      <c r="E70" s="69"/>
      <c r="F70" s="69"/>
      <c r="G70" s="69"/>
      <c r="H70" s="69"/>
      <c r="I70" s="70" t="s">
        <v>183</v>
      </c>
      <c r="J70" s="74" t="s">
        <v>208</v>
      </c>
      <c r="K70" s="74"/>
      <c r="L70" s="74"/>
      <c r="M70" s="74"/>
      <c r="N70" s="74"/>
      <c r="O70" s="74"/>
      <c r="P70" s="74"/>
      <c r="Q70" s="74"/>
      <c r="R70" s="74"/>
      <c r="S70" s="74"/>
      <c r="T70" s="71"/>
      <c r="U70" s="71"/>
      <c r="V70" s="71"/>
      <c r="W70" s="71"/>
      <c r="X70" s="71"/>
      <c r="Y70" s="71"/>
      <c r="Z70" s="72"/>
    </row>
    <row r="71" spans="1:26" ht="20.100000000000001" customHeight="1" x14ac:dyDescent="0.15">
      <c r="A71" s="51">
        <f>IF(OR(AND($I63="する",AND($I71&lt;&gt;"", OR(ISERROR(FIND("@"&amp;LEFT($I71,3)&amp;"@", 都道府県3))=FALSE, ISERROR(FIND("@"&amp;LEFT($I71,4)&amp;"@",都道府県4))=FALSE))=FALSE),AND($I63="しない",NOT(ISBLANK($I71)))), 1001, 0)</f>
        <v>0</v>
      </c>
      <c r="B71" s="51"/>
      <c r="C71" s="67"/>
      <c r="D71" s="68">
        <v>3</v>
      </c>
      <c r="E71" s="47" t="s">
        <v>1</v>
      </c>
      <c r="I71" s="326"/>
      <c r="J71" s="326"/>
      <c r="K71" s="326"/>
      <c r="L71" s="326"/>
      <c r="M71" s="326"/>
      <c r="N71" s="326"/>
      <c r="O71" s="326"/>
      <c r="P71" s="326"/>
      <c r="Q71" s="326"/>
      <c r="R71" s="326"/>
      <c r="S71" s="326"/>
      <c r="T71" s="326"/>
      <c r="U71" s="326"/>
      <c r="V71" s="326"/>
      <c r="W71" s="326"/>
      <c r="X71" s="326"/>
      <c r="Y71" s="326"/>
      <c r="Z71" s="72"/>
    </row>
    <row r="72" spans="1:26" ht="20.100000000000001" customHeight="1" x14ac:dyDescent="0.15">
      <c r="A72" s="51"/>
      <c r="B72" s="51"/>
      <c r="C72" s="67"/>
      <c r="D72" s="68"/>
      <c r="E72" s="69"/>
      <c r="F72" s="69"/>
      <c r="G72" s="69"/>
      <c r="H72" s="69"/>
      <c r="I72" s="70" t="s">
        <v>183</v>
      </c>
      <c r="J72" s="74" t="s">
        <v>18</v>
      </c>
      <c r="K72" s="74"/>
      <c r="L72" s="74"/>
      <c r="M72" s="74"/>
      <c r="N72" s="74"/>
      <c r="O72" s="74"/>
      <c r="P72" s="74"/>
      <c r="Q72" s="74"/>
      <c r="R72" s="74"/>
      <c r="S72" s="74"/>
      <c r="T72" s="71"/>
      <c r="U72" s="71"/>
      <c r="V72" s="71"/>
      <c r="W72" s="71"/>
      <c r="X72" s="71"/>
      <c r="Y72" s="71"/>
      <c r="Z72" s="72"/>
    </row>
    <row r="73" spans="1:26" ht="20.100000000000001" customHeight="1" x14ac:dyDescent="0.15">
      <c r="A73" s="51">
        <f>IF(OR(AND($I63="する",TRIM($I73)=""),AND($I63="しない",NOT(ISBLANK($I73)))), 1001, 0)</f>
        <v>0</v>
      </c>
      <c r="B73" s="51"/>
      <c r="C73" s="67"/>
      <c r="D73" s="68">
        <v>4</v>
      </c>
      <c r="E73" s="47" t="s">
        <v>2</v>
      </c>
      <c r="I73" s="275"/>
      <c r="J73" s="275"/>
      <c r="K73" s="275"/>
      <c r="L73" s="275"/>
      <c r="M73" s="275"/>
      <c r="N73" s="275"/>
      <c r="O73" s="275"/>
      <c r="P73" s="275"/>
      <c r="Q73" s="275"/>
      <c r="R73" s="275"/>
      <c r="S73" s="275"/>
      <c r="T73" s="275"/>
      <c r="U73" s="275"/>
      <c r="V73" s="275"/>
      <c r="W73" s="275"/>
      <c r="X73" s="275"/>
      <c r="Y73" s="275"/>
      <c r="Z73" s="72"/>
    </row>
    <row r="74" spans="1:26" ht="30" customHeight="1" x14ac:dyDescent="0.15">
      <c r="A74" s="51"/>
      <c r="B74" s="51"/>
      <c r="C74" s="75"/>
      <c r="D74" s="69"/>
      <c r="I74" s="95" t="s">
        <v>183</v>
      </c>
      <c r="J74" s="325" t="s">
        <v>193</v>
      </c>
      <c r="K74" s="325"/>
      <c r="L74" s="325"/>
      <c r="M74" s="325"/>
      <c r="N74" s="325"/>
      <c r="O74" s="325"/>
      <c r="P74" s="325"/>
      <c r="Q74" s="325"/>
      <c r="R74" s="325"/>
      <c r="S74" s="325"/>
      <c r="T74" s="325"/>
      <c r="U74" s="325"/>
      <c r="V74" s="325"/>
      <c r="W74" s="325"/>
      <c r="X74" s="325"/>
      <c r="Y74" s="325"/>
      <c r="Z74" s="72"/>
    </row>
    <row r="75" spans="1:26" ht="20.100000000000001" customHeight="1" x14ac:dyDescent="0.15">
      <c r="A75" s="51">
        <f>IF(OR(AND($I63="する",TRIM($I75)=""),AND($I63="しない",NOT(ISBLANK($I75)))), 1001, 0)</f>
        <v>0</v>
      </c>
      <c r="B75" s="51"/>
      <c r="C75" s="67"/>
      <c r="D75" s="68">
        <v>5</v>
      </c>
      <c r="E75" s="47" t="s">
        <v>3</v>
      </c>
      <c r="I75" s="275"/>
      <c r="J75" s="275"/>
      <c r="K75" s="275"/>
      <c r="L75" s="275"/>
      <c r="M75" s="275"/>
      <c r="N75" s="275"/>
      <c r="O75" s="275"/>
      <c r="P75" s="275"/>
      <c r="Q75" s="275"/>
      <c r="R75" s="275"/>
      <c r="S75" s="275"/>
      <c r="T75" s="275"/>
      <c r="U75" s="275"/>
      <c r="V75" s="275"/>
      <c r="W75" s="275"/>
      <c r="X75" s="275"/>
      <c r="Y75" s="275"/>
      <c r="Z75" s="72"/>
    </row>
    <row r="76" spans="1:26" ht="30" customHeight="1" x14ac:dyDescent="0.15">
      <c r="A76" s="51"/>
      <c r="B76" s="51"/>
      <c r="C76" s="75"/>
      <c r="D76" s="69"/>
      <c r="E76" s="69"/>
      <c r="F76" s="69"/>
      <c r="G76" s="69"/>
      <c r="H76" s="69"/>
      <c r="I76" s="95" t="s">
        <v>183</v>
      </c>
      <c r="J76" s="325" t="s">
        <v>194</v>
      </c>
      <c r="K76" s="325"/>
      <c r="L76" s="325"/>
      <c r="M76" s="325"/>
      <c r="N76" s="325"/>
      <c r="O76" s="325"/>
      <c r="P76" s="325"/>
      <c r="Q76" s="325"/>
      <c r="R76" s="325"/>
      <c r="S76" s="325"/>
      <c r="T76" s="325"/>
      <c r="U76" s="96"/>
      <c r="V76" s="96"/>
      <c r="W76" s="96"/>
      <c r="X76" s="96"/>
      <c r="Y76" s="96"/>
      <c r="Z76" s="72"/>
    </row>
    <row r="77" spans="1:26" ht="20.100000000000001" customHeight="1" x14ac:dyDescent="0.15">
      <c r="A77" s="51">
        <f>IF(OR(AND($I63="する",TRIM($I77)=""),AND($I63="しない",NOT(ISBLANK($I77)))), 1001, 0)</f>
        <v>0</v>
      </c>
      <c r="B77" s="51"/>
      <c r="C77" s="67"/>
      <c r="D77" s="68">
        <v>6</v>
      </c>
      <c r="E77" s="47" t="s">
        <v>19</v>
      </c>
      <c r="I77" s="275"/>
      <c r="J77" s="275"/>
      <c r="K77" s="275"/>
      <c r="L77" s="275"/>
      <c r="M77" s="275"/>
      <c r="N77" s="275"/>
      <c r="O77" s="275"/>
      <c r="P77" s="275"/>
      <c r="Q77" s="275"/>
      <c r="R77" s="275"/>
      <c r="S77" s="275"/>
      <c r="T77" s="275"/>
      <c r="U77" s="275"/>
      <c r="V77" s="275"/>
      <c r="W77" s="275"/>
      <c r="X77" s="275"/>
      <c r="Y77" s="275"/>
      <c r="Z77" s="72"/>
    </row>
    <row r="78" spans="1:26" ht="20.100000000000001" customHeight="1" x14ac:dyDescent="0.15">
      <c r="A78" s="51"/>
      <c r="B78" s="51"/>
      <c r="C78" s="75"/>
      <c r="D78" s="69"/>
      <c r="E78" s="69"/>
      <c r="F78" s="69"/>
      <c r="G78" s="69"/>
      <c r="H78" s="69"/>
      <c r="I78" s="82" t="s">
        <v>183</v>
      </c>
      <c r="J78" s="84" t="s">
        <v>203</v>
      </c>
      <c r="K78" s="74"/>
      <c r="L78" s="74"/>
      <c r="M78" s="74"/>
      <c r="N78" s="74"/>
      <c r="O78" s="74"/>
      <c r="P78" s="74"/>
      <c r="Q78" s="74"/>
      <c r="R78" s="74"/>
      <c r="S78" s="74"/>
      <c r="T78" s="77"/>
      <c r="U78" s="77"/>
      <c r="V78" s="77"/>
      <c r="W78" s="77"/>
      <c r="X78" s="77"/>
      <c r="Y78" s="77"/>
      <c r="Z78" s="72"/>
    </row>
    <row r="79" spans="1:26" ht="20.100000000000001" customHeight="1" x14ac:dyDescent="0.15">
      <c r="A79" s="51">
        <f>IF(OR(AND($I63="する",TRIM($I79)=""),AND($I63="しない",NOT(ISBLANK($I79)))), 1001, 0)</f>
        <v>0</v>
      </c>
      <c r="B79" s="51"/>
      <c r="C79" s="67"/>
      <c r="D79" s="68">
        <v>7</v>
      </c>
      <c r="E79" s="47" t="s">
        <v>20</v>
      </c>
      <c r="I79" s="275"/>
      <c r="J79" s="275"/>
      <c r="K79" s="275"/>
      <c r="L79" s="275"/>
      <c r="M79" s="275"/>
      <c r="N79" s="275"/>
      <c r="O79" s="275"/>
      <c r="P79" s="275"/>
      <c r="Q79" s="275"/>
      <c r="R79" s="275"/>
      <c r="S79" s="275"/>
      <c r="T79" s="275"/>
      <c r="U79" s="275"/>
      <c r="V79" s="275"/>
      <c r="W79" s="275"/>
      <c r="X79" s="275"/>
      <c r="Y79" s="275"/>
      <c r="Z79" s="72"/>
    </row>
    <row r="80" spans="1:26" ht="20.100000000000001" customHeight="1" x14ac:dyDescent="0.15">
      <c r="A80" s="51"/>
      <c r="B80" s="51"/>
      <c r="C80" s="75"/>
      <c r="D80" s="69"/>
      <c r="E80" s="69"/>
      <c r="F80" s="69"/>
      <c r="G80" s="69"/>
      <c r="H80" s="69"/>
      <c r="I80" s="82" t="s">
        <v>183</v>
      </c>
      <c r="J80" s="74" t="s">
        <v>10</v>
      </c>
      <c r="K80" s="74"/>
      <c r="L80" s="74"/>
      <c r="M80" s="74"/>
      <c r="N80" s="74"/>
      <c r="O80" s="74"/>
      <c r="P80" s="74"/>
      <c r="Q80" s="74"/>
      <c r="R80" s="74"/>
      <c r="S80" s="74"/>
      <c r="T80" s="71"/>
      <c r="U80" s="71"/>
      <c r="V80" s="71"/>
      <c r="W80" s="71"/>
      <c r="X80" s="71"/>
      <c r="Y80" s="71"/>
      <c r="Z80" s="72"/>
    </row>
    <row r="81" spans="1:27" ht="20.100000000000001" customHeight="1" x14ac:dyDescent="0.15">
      <c r="A81" s="51">
        <f>IF(OR(AND($I63="する",TRIM($I81)=""),AND($I63="しない",NOT(ISBLANK($I81)))), 1001, 0)</f>
        <v>0</v>
      </c>
      <c r="B81" s="51"/>
      <c r="C81" s="67"/>
      <c r="D81" s="68">
        <v>8</v>
      </c>
      <c r="E81" s="47" t="s">
        <v>21</v>
      </c>
      <c r="I81" s="275"/>
      <c r="J81" s="275"/>
      <c r="K81" s="275"/>
      <c r="L81" s="275"/>
      <c r="M81" s="275"/>
      <c r="N81" s="275"/>
      <c r="O81" s="275"/>
      <c r="P81" s="275"/>
      <c r="Q81" s="275"/>
      <c r="R81" s="275"/>
      <c r="S81" s="275"/>
      <c r="T81" s="275"/>
      <c r="U81" s="275"/>
      <c r="V81" s="275"/>
      <c r="W81" s="275"/>
      <c r="X81" s="275"/>
      <c r="Y81" s="275"/>
      <c r="Z81" s="72"/>
    </row>
    <row r="82" spans="1:27" ht="20.100000000000001" customHeight="1" x14ac:dyDescent="0.15">
      <c r="A82" s="51"/>
      <c r="B82" s="51"/>
      <c r="C82" s="75"/>
      <c r="D82" s="69"/>
      <c r="E82" s="69"/>
      <c r="F82" s="69"/>
      <c r="G82" s="69"/>
      <c r="H82" s="69"/>
      <c r="I82" s="82" t="s">
        <v>183</v>
      </c>
      <c r="J82" s="74" t="s">
        <v>11</v>
      </c>
      <c r="K82" s="74"/>
      <c r="L82" s="74"/>
      <c r="M82" s="74"/>
      <c r="N82" s="74"/>
      <c r="O82" s="74"/>
      <c r="P82" s="74"/>
      <c r="Q82" s="74"/>
      <c r="R82" s="74"/>
      <c r="S82" s="74"/>
      <c r="T82" s="71"/>
      <c r="U82" s="71"/>
      <c r="V82" s="71"/>
      <c r="W82" s="71"/>
      <c r="X82" s="71"/>
      <c r="Y82" s="71"/>
      <c r="Z82" s="72"/>
    </row>
    <row r="83" spans="1:27" ht="20.100000000000001" customHeight="1" x14ac:dyDescent="0.15">
      <c r="A83" s="51">
        <f>IF(OR(AND($I63="する",NOT(AND(TRIM($I83)&lt;&gt;"",ISNUMBER(VALUE(SUBSTITUTE($I83,"-","")))))), AND($I63="しない",NOT(ISBLANK($I83)))), 1001, 0)</f>
        <v>0</v>
      </c>
      <c r="B83" s="51"/>
      <c r="C83" s="67"/>
      <c r="D83" s="68">
        <v>9</v>
      </c>
      <c r="E83" s="47" t="s">
        <v>6</v>
      </c>
      <c r="I83" s="275"/>
      <c r="J83" s="275"/>
      <c r="K83" s="275"/>
      <c r="L83" s="275"/>
      <c r="M83" s="275"/>
      <c r="N83" s="69"/>
      <c r="O83" s="69"/>
      <c r="P83" s="69"/>
      <c r="Q83" s="69"/>
      <c r="R83" s="69"/>
      <c r="S83" s="69"/>
      <c r="T83" s="73"/>
      <c r="U83" s="73"/>
      <c r="V83" s="73"/>
      <c r="W83" s="73"/>
      <c r="X83" s="73"/>
      <c r="Y83" s="73"/>
      <c r="Z83" s="72"/>
    </row>
    <row r="84" spans="1:27" ht="20.100000000000001" customHeight="1" x14ac:dyDescent="0.15">
      <c r="A84" s="51"/>
      <c r="B84" s="51"/>
      <c r="C84" s="75"/>
      <c r="D84" s="69"/>
      <c r="E84" s="69"/>
      <c r="F84" s="69"/>
      <c r="G84" s="69"/>
      <c r="H84" s="69"/>
      <c r="I84" s="82" t="s">
        <v>183</v>
      </c>
      <c r="J84" s="74" t="s">
        <v>190</v>
      </c>
      <c r="K84" s="74"/>
      <c r="L84" s="74"/>
      <c r="M84" s="74"/>
      <c r="N84" s="74"/>
      <c r="O84" s="74"/>
      <c r="P84" s="74"/>
      <c r="Q84" s="74"/>
      <c r="R84" s="74"/>
      <c r="S84" s="74"/>
      <c r="T84" s="71"/>
      <c r="U84" s="71"/>
      <c r="V84" s="71"/>
      <c r="W84" s="71"/>
      <c r="X84" s="71"/>
      <c r="Y84" s="71"/>
      <c r="Z84" s="72"/>
    </row>
    <row r="85" spans="1:27" ht="20.100000000000001" customHeight="1" x14ac:dyDescent="0.15">
      <c r="A85" s="51">
        <f>IF(OR(AND($I63="する",NOT(AND($I85&lt;&gt;"",ISNUMBER(VALUE(SUBSTITUTE($I85,"-","")))))), AND($I63="しない",NOT(ISBLANK($I85)))), 1001, 0)</f>
        <v>0</v>
      </c>
      <c r="B85" s="51"/>
      <c r="C85" s="67"/>
      <c r="D85" s="68">
        <v>10</v>
      </c>
      <c r="E85" s="47" t="s">
        <v>7</v>
      </c>
      <c r="I85" s="275"/>
      <c r="J85" s="275"/>
      <c r="K85" s="275"/>
      <c r="L85" s="275"/>
      <c r="M85" s="275"/>
      <c r="N85" s="69"/>
      <c r="O85" s="69"/>
      <c r="P85" s="69"/>
      <c r="Q85" s="69"/>
      <c r="R85" s="69"/>
      <c r="S85" s="69"/>
      <c r="T85" s="73"/>
      <c r="U85" s="73"/>
      <c r="V85" s="73"/>
      <c r="W85" s="73"/>
      <c r="X85" s="73"/>
      <c r="Y85" s="73"/>
      <c r="Z85" s="72"/>
    </row>
    <row r="86" spans="1:27" ht="20.100000000000001" customHeight="1" x14ac:dyDescent="0.15">
      <c r="A86" s="51"/>
      <c r="B86" s="51"/>
      <c r="C86" s="75"/>
      <c r="D86" s="69"/>
      <c r="E86" s="69"/>
      <c r="F86" s="69"/>
      <c r="G86" s="69"/>
      <c r="H86" s="69"/>
      <c r="I86" s="82" t="s">
        <v>183</v>
      </c>
      <c r="J86" s="74" t="s">
        <v>190</v>
      </c>
      <c r="K86" s="74"/>
      <c r="L86" s="74"/>
      <c r="M86" s="74"/>
      <c r="N86" s="74"/>
      <c r="O86" s="74"/>
      <c r="P86" s="74"/>
      <c r="Q86" s="74"/>
      <c r="R86" s="74"/>
      <c r="S86" s="74"/>
      <c r="T86" s="71"/>
      <c r="U86" s="71"/>
      <c r="V86" s="71"/>
      <c r="W86" s="71"/>
      <c r="X86" s="71"/>
      <c r="Y86" s="71"/>
      <c r="Z86" s="72"/>
    </row>
    <row r="87" spans="1:27" ht="20.100000000000001" customHeight="1" x14ac:dyDescent="0.15">
      <c r="A87" s="51">
        <f>IF(OR(AND($I63="する", TRIM($I87)=""),AND($I63="しない", NOT(ISBLANK($I87)))), 1001, 0)</f>
        <v>0</v>
      </c>
      <c r="B87" s="51"/>
      <c r="C87" s="75"/>
      <c r="D87" s="68">
        <v>11</v>
      </c>
      <c r="E87" s="47" t="s">
        <v>9</v>
      </c>
      <c r="I87" s="275"/>
      <c r="J87" s="275"/>
      <c r="K87" s="275"/>
      <c r="L87" s="275"/>
      <c r="M87" s="275"/>
      <c r="N87" s="275"/>
      <c r="O87" s="275"/>
      <c r="P87" s="275"/>
      <c r="Q87" s="275"/>
      <c r="R87" s="275"/>
      <c r="S87" s="275"/>
      <c r="T87" s="275"/>
      <c r="U87" s="275"/>
      <c r="V87" s="275"/>
      <c r="W87" s="275"/>
      <c r="X87" s="275"/>
      <c r="Y87" s="275"/>
      <c r="Z87" s="72"/>
    </row>
    <row r="88" spans="1:27" ht="20.100000000000001" customHeight="1" x14ac:dyDescent="0.15">
      <c r="A88" s="51"/>
      <c r="B88" s="51"/>
      <c r="C88" s="75"/>
      <c r="D88" s="69"/>
      <c r="E88" s="69"/>
      <c r="F88" s="69"/>
      <c r="G88" s="69"/>
      <c r="H88" s="69"/>
      <c r="I88" s="82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69"/>
      <c r="AA88" s="97"/>
    </row>
    <row r="89" spans="1:27" ht="20.100000000000001" customHeight="1" x14ac:dyDescent="0.15">
      <c r="A89" s="51"/>
      <c r="B89" s="51"/>
      <c r="C89" s="85"/>
      <c r="D89" s="86"/>
      <c r="E89" s="86"/>
      <c r="F89" s="86"/>
      <c r="G89" s="86"/>
      <c r="H89" s="86"/>
      <c r="I89" s="98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89"/>
    </row>
    <row r="90" spans="1:27" ht="20.100000000000001" customHeight="1" x14ac:dyDescent="0.15">
      <c r="A90" s="51"/>
      <c r="B90" s="51"/>
      <c r="C90" s="69"/>
      <c r="D90" s="69"/>
      <c r="E90" s="69"/>
      <c r="F90" s="69"/>
      <c r="G90" s="69"/>
      <c r="H90" s="69"/>
      <c r="I90" s="82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69"/>
    </row>
    <row r="91" spans="1:27" ht="15.75" hidden="1" customHeight="1" x14ac:dyDescent="0.15">
      <c r="A91" s="51"/>
      <c r="B91" s="51"/>
      <c r="C91" s="69"/>
      <c r="D91" s="69"/>
      <c r="E91" s="69"/>
      <c r="F91" s="69"/>
      <c r="G91" s="69"/>
      <c r="H91" s="69"/>
      <c r="I91" s="91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spans="1:27" ht="15.75" hidden="1" customHeight="1" x14ac:dyDescent="0.15">
      <c r="A92" s="51"/>
      <c r="B92" s="51"/>
      <c r="C92" s="69"/>
      <c r="D92" s="69"/>
      <c r="E92" s="69"/>
      <c r="F92" s="69"/>
      <c r="G92" s="69"/>
      <c r="H92" s="69"/>
      <c r="I92" s="90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69"/>
    </row>
    <row r="93" spans="1:27" ht="15.75" hidden="1" customHeight="1" x14ac:dyDescent="0.15">
      <c r="A93" s="51"/>
      <c r="B93" s="51"/>
      <c r="C93" s="69"/>
      <c r="D93" s="69"/>
      <c r="E93" s="69"/>
      <c r="F93" s="69"/>
      <c r="G93" s="69"/>
      <c r="H93" s="69"/>
      <c r="I93" s="90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69"/>
    </row>
    <row r="94" spans="1:27" ht="15.75" hidden="1" customHeight="1" x14ac:dyDescent="0.15">
      <c r="A94" s="51"/>
      <c r="B94" s="51"/>
      <c r="C94" s="69"/>
      <c r="D94" s="69"/>
      <c r="E94" s="69"/>
      <c r="F94" s="69"/>
      <c r="G94" s="69"/>
      <c r="H94" s="69"/>
      <c r="I94" s="90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69"/>
    </row>
    <row r="95" spans="1:27" ht="15.75" hidden="1" customHeight="1" x14ac:dyDescent="0.15">
      <c r="A95" s="51"/>
      <c r="B95" s="51"/>
      <c r="C95" s="69"/>
      <c r="D95" s="69"/>
      <c r="E95" s="69"/>
      <c r="F95" s="69"/>
      <c r="G95" s="69"/>
      <c r="H95" s="69"/>
      <c r="I95" s="90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69"/>
    </row>
    <row r="96" spans="1:27" ht="15.75" hidden="1" customHeight="1" x14ac:dyDescent="0.15">
      <c r="A96" s="51"/>
      <c r="B96" s="51"/>
      <c r="C96" s="69"/>
      <c r="D96" s="69"/>
      <c r="E96" s="69"/>
      <c r="F96" s="69"/>
      <c r="G96" s="69"/>
      <c r="H96" s="69"/>
      <c r="I96" s="90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69"/>
    </row>
    <row r="97" spans="1:26" ht="14.45" hidden="1" customHeight="1" x14ac:dyDescent="0.15">
      <c r="A97" s="51"/>
      <c r="B97" s="51"/>
      <c r="C97" s="69"/>
      <c r="D97" s="69"/>
      <c r="E97" s="69"/>
      <c r="F97" s="69"/>
      <c r="G97" s="69"/>
      <c r="H97" s="69"/>
      <c r="I97" s="90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69"/>
    </row>
    <row r="98" spans="1:26" ht="15.75" hidden="1" customHeight="1" x14ac:dyDescent="0.15">
      <c r="A98" s="51"/>
      <c r="B98" s="51"/>
      <c r="C98" s="69"/>
      <c r="D98" s="69"/>
      <c r="E98" s="69"/>
      <c r="F98" s="69"/>
      <c r="G98" s="69"/>
      <c r="H98" s="69"/>
      <c r="I98" s="90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69"/>
    </row>
    <row r="99" spans="1:26" ht="15.75" hidden="1" customHeight="1" x14ac:dyDescent="0.15">
      <c r="A99" s="51"/>
      <c r="B99" s="51"/>
      <c r="C99" s="69"/>
      <c r="D99" s="69"/>
      <c r="E99" s="69"/>
      <c r="F99" s="69"/>
      <c r="G99" s="69"/>
      <c r="H99" s="69"/>
      <c r="I99" s="90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69"/>
    </row>
    <row r="100" spans="1:26" ht="15.75" hidden="1" customHeight="1" x14ac:dyDescent="0.15">
      <c r="A100" s="51"/>
      <c r="B100" s="51"/>
      <c r="C100" s="69"/>
      <c r="D100" s="69"/>
      <c r="E100" s="69"/>
      <c r="F100" s="69"/>
      <c r="G100" s="69"/>
      <c r="H100" s="69"/>
      <c r="I100" s="90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69"/>
    </row>
    <row r="101" spans="1:26" ht="15.75" hidden="1" customHeight="1" x14ac:dyDescent="0.15">
      <c r="A101" s="51"/>
      <c r="B101" s="51"/>
      <c r="C101" s="69"/>
      <c r="D101" s="69"/>
      <c r="E101" s="69"/>
      <c r="F101" s="69"/>
      <c r="G101" s="69"/>
      <c r="H101" s="69"/>
      <c r="I101" s="90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69"/>
    </row>
    <row r="102" spans="1:26" ht="15.75" hidden="1" customHeight="1" x14ac:dyDescent="0.15">
      <c r="A102" s="51"/>
      <c r="B102" s="51"/>
      <c r="C102" s="69"/>
      <c r="D102" s="69"/>
      <c r="E102" s="69"/>
      <c r="F102" s="69"/>
      <c r="G102" s="69"/>
      <c r="H102" s="69"/>
      <c r="I102" s="90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69"/>
    </row>
    <row r="103" spans="1:26" ht="15.75" hidden="1" customHeight="1" x14ac:dyDescent="0.15">
      <c r="A103" s="51"/>
      <c r="B103" s="51"/>
      <c r="C103" s="69"/>
      <c r="D103" s="69"/>
      <c r="E103" s="69"/>
      <c r="F103" s="69"/>
      <c r="G103" s="69"/>
      <c r="H103" s="69"/>
      <c r="I103" s="90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69"/>
    </row>
    <row r="104" spans="1:26" ht="15.75" hidden="1" customHeight="1" x14ac:dyDescent="0.15">
      <c r="A104" s="51"/>
      <c r="B104" s="51"/>
      <c r="C104" s="69"/>
      <c r="D104" s="69"/>
      <c r="E104" s="69"/>
      <c r="F104" s="69"/>
      <c r="G104" s="69"/>
      <c r="H104" s="69"/>
      <c r="I104" s="90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69"/>
    </row>
    <row r="105" spans="1:26" ht="15.75" hidden="1" customHeight="1" x14ac:dyDescent="0.15">
      <c r="A105" s="51"/>
      <c r="B105" s="51"/>
      <c r="C105" s="69"/>
      <c r="D105" s="69"/>
      <c r="E105" s="69"/>
      <c r="F105" s="69"/>
      <c r="G105" s="69"/>
      <c r="H105" s="69"/>
      <c r="I105" s="90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69"/>
    </row>
    <row r="106" spans="1:26" ht="15.75" hidden="1" customHeight="1" x14ac:dyDescent="0.15">
      <c r="A106" s="51"/>
      <c r="B106" s="51"/>
      <c r="C106" s="69"/>
      <c r="D106" s="69"/>
      <c r="E106" s="69"/>
      <c r="F106" s="69"/>
      <c r="G106" s="69"/>
      <c r="H106" s="69"/>
      <c r="I106" s="90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69"/>
    </row>
    <row r="107" spans="1:26" ht="15.75" hidden="1" customHeight="1" x14ac:dyDescent="0.15">
      <c r="A107" s="51"/>
      <c r="B107" s="51"/>
      <c r="C107" s="69"/>
      <c r="D107" s="69"/>
      <c r="E107" s="69"/>
      <c r="F107" s="69"/>
      <c r="G107" s="69"/>
      <c r="H107" s="69"/>
      <c r="I107" s="90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69"/>
    </row>
    <row r="108" spans="1:26" ht="20.100000000000001" customHeight="1" x14ac:dyDescent="0.15">
      <c r="A108" s="51"/>
      <c r="B108" s="51"/>
      <c r="C108" s="69"/>
      <c r="D108" s="69"/>
      <c r="E108" s="69"/>
      <c r="F108" s="69"/>
      <c r="G108" s="69"/>
      <c r="H108" s="69"/>
      <c r="I108" s="90"/>
      <c r="J108" s="91"/>
      <c r="K108" s="91"/>
      <c r="L108" s="91"/>
      <c r="M108" s="91"/>
      <c r="N108" s="91"/>
      <c r="O108" s="91"/>
      <c r="P108" s="91"/>
      <c r="Q108" s="91"/>
      <c r="Z108" s="69"/>
    </row>
    <row r="109" spans="1:26" ht="20.100000000000001" customHeight="1" x14ac:dyDescent="0.15">
      <c r="A109" s="51"/>
      <c r="B109" s="51"/>
      <c r="C109" s="329" t="s">
        <v>30</v>
      </c>
      <c r="D109" s="330"/>
      <c r="E109" s="330"/>
      <c r="F109" s="330"/>
      <c r="G109" s="330"/>
      <c r="H109" s="331"/>
    </row>
    <row r="110" spans="1:26" ht="20.100000000000001" customHeight="1" x14ac:dyDescent="0.15">
      <c r="A110" s="51"/>
      <c r="B110" s="51"/>
      <c r="C110" s="100"/>
      <c r="D110" s="101"/>
      <c r="E110" s="101"/>
      <c r="F110" s="101"/>
      <c r="G110" s="101"/>
      <c r="H110" s="101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6"/>
    </row>
    <row r="111" spans="1:26" ht="30" customHeight="1" x14ac:dyDescent="0.15">
      <c r="A111" s="51"/>
      <c r="B111" s="51"/>
      <c r="C111" s="100"/>
      <c r="D111" s="338" t="s">
        <v>197</v>
      </c>
      <c r="E111" s="339"/>
      <c r="F111" s="339"/>
      <c r="G111" s="339"/>
      <c r="H111" s="339"/>
      <c r="I111" s="339"/>
      <c r="J111" s="339"/>
      <c r="K111" s="339"/>
      <c r="L111" s="339"/>
      <c r="M111" s="339"/>
      <c r="N111" s="339"/>
      <c r="O111" s="339"/>
      <c r="P111" s="339"/>
      <c r="Q111" s="339"/>
      <c r="R111" s="339"/>
      <c r="S111" s="339"/>
      <c r="T111" s="339"/>
      <c r="U111" s="339"/>
      <c r="V111" s="339"/>
      <c r="W111" s="339"/>
      <c r="X111" s="339"/>
      <c r="Y111" s="339"/>
      <c r="Z111" s="72"/>
    </row>
    <row r="112" spans="1:26" ht="20.100000000000001" customHeight="1" x14ac:dyDescent="0.15">
      <c r="A112" s="51"/>
      <c r="B112" s="51"/>
      <c r="C112" s="67"/>
      <c r="D112" s="68">
        <v>1</v>
      </c>
      <c r="E112" s="47" t="s">
        <v>8</v>
      </c>
      <c r="I112" s="275" t="s">
        <v>227</v>
      </c>
      <c r="J112" s="275"/>
      <c r="K112" s="275"/>
      <c r="L112" s="275"/>
      <c r="M112" s="275"/>
      <c r="N112" s="275"/>
      <c r="O112" s="275"/>
      <c r="P112" s="275"/>
      <c r="Q112" s="275"/>
      <c r="R112" s="275"/>
      <c r="S112" s="275"/>
      <c r="T112" s="275"/>
      <c r="U112" s="275"/>
      <c r="V112" s="275"/>
      <c r="W112" s="275"/>
      <c r="X112" s="275"/>
      <c r="Y112" s="275"/>
      <c r="Z112" s="72"/>
    </row>
    <row r="113" spans="1:26" ht="20.100000000000001" customHeight="1" x14ac:dyDescent="0.15">
      <c r="A113" s="51"/>
      <c r="B113" s="51"/>
      <c r="C113" s="67"/>
      <c r="D113" s="68"/>
      <c r="E113" s="69"/>
      <c r="F113" s="69"/>
      <c r="G113" s="69"/>
      <c r="H113" s="69"/>
      <c r="I113" s="82" t="s">
        <v>184</v>
      </c>
      <c r="J113" s="74" t="s">
        <v>36</v>
      </c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7"/>
      <c r="V113" s="77"/>
      <c r="W113" s="77"/>
      <c r="X113" s="77"/>
      <c r="Y113" s="77"/>
      <c r="Z113" s="72"/>
    </row>
    <row r="114" spans="1:26" ht="20.100000000000001" customHeight="1" x14ac:dyDescent="0.15">
      <c r="A114" s="51"/>
      <c r="B114" s="51"/>
      <c r="C114" s="67"/>
      <c r="D114" s="68">
        <v>2</v>
      </c>
      <c r="E114" s="47" t="s">
        <v>22</v>
      </c>
      <c r="I114" s="275" t="s">
        <v>228</v>
      </c>
      <c r="J114" s="275"/>
      <c r="K114" s="275"/>
      <c r="L114" s="275"/>
      <c r="M114" s="275"/>
      <c r="N114" s="275"/>
      <c r="O114" s="275"/>
      <c r="P114" s="275"/>
      <c r="Q114" s="275"/>
      <c r="R114" s="275"/>
      <c r="S114" s="275"/>
      <c r="T114" s="275"/>
      <c r="U114" s="275"/>
      <c r="V114" s="275"/>
      <c r="W114" s="275"/>
      <c r="X114" s="275"/>
      <c r="Y114" s="275"/>
      <c r="Z114" s="72"/>
    </row>
    <row r="115" spans="1:26" ht="20.100000000000001" customHeight="1" x14ac:dyDescent="0.15">
      <c r="A115" s="51"/>
      <c r="B115" s="51"/>
      <c r="C115" s="67"/>
      <c r="D115" s="68"/>
      <c r="E115" s="69"/>
      <c r="F115" s="69"/>
      <c r="G115" s="69"/>
      <c r="H115" s="69"/>
      <c r="I115" s="82" t="s">
        <v>183</v>
      </c>
      <c r="J115" s="74" t="s">
        <v>10</v>
      </c>
      <c r="K115" s="74"/>
      <c r="L115" s="74"/>
      <c r="M115" s="74"/>
      <c r="N115" s="74"/>
      <c r="O115" s="74"/>
      <c r="P115" s="74"/>
      <c r="Q115" s="74"/>
      <c r="R115" s="74"/>
      <c r="S115" s="74"/>
      <c r="T115" s="71"/>
      <c r="U115" s="71"/>
      <c r="V115" s="71"/>
      <c r="W115" s="71"/>
      <c r="X115" s="71"/>
      <c r="Y115" s="71"/>
      <c r="Z115" s="72"/>
    </row>
    <row r="116" spans="1:26" ht="20.100000000000001" customHeight="1" x14ac:dyDescent="0.15">
      <c r="A116" s="51"/>
      <c r="B116" s="51"/>
      <c r="C116" s="67"/>
      <c r="D116" s="68">
        <v>3</v>
      </c>
      <c r="E116" s="47" t="s">
        <v>23</v>
      </c>
      <c r="I116" s="275" t="s">
        <v>229</v>
      </c>
      <c r="J116" s="275"/>
      <c r="K116" s="275"/>
      <c r="L116" s="275"/>
      <c r="M116" s="275"/>
      <c r="N116" s="275"/>
      <c r="O116" s="275"/>
      <c r="P116" s="275"/>
      <c r="Q116" s="275"/>
      <c r="R116" s="275"/>
      <c r="S116" s="275"/>
      <c r="T116" s="275"/>
      <c r="U116" s="275"/>
      <c r="V116" s="275"/>
      <c r="W116" s="275"/>
      <c r="X116" s="275"/>
      <c r="Y116" s="275"/>
      <c r="Z116" s="72"/>
    </row>
    <row r="117" spans="1:26" ht="20.100000000000001" customHeight="1" x14ac:dyDescent="0.15">
      <c r="A117" s="51"/>
      <c r="B117" s="51"/>
      <c r="C117" s="67"/>
      <c r="D117" s="68"/>
      <c r="E117" s="69"/>
      <c r="F117" s="69"/>
      <c r="G117" s="69"/>
      <c r="H117" s="69"/>
      <c r="I117" s="82" t="s">
        <v>183</v>
      </c>
      <c r="J117" s="74" t="s">
        <v>11</v>
      </c>
      <c r="K117" s="74"/>
      <c r="L117" s="74"/>
      <c r="M117" s="74"/>
      <c r="N117" s="74"/>
      <c r="O117" s="74"/>
      <c r="P117" s="74"/>
      <c r="Q117" s="74"/>
      <c r="R117" s="74"/>
      <c r="S117" s="74"/>
      <c r="T117" s="71"/>
      <c r="U117" s="71"/>
      <c r="V117" s="71"/>
      <c r="W117" s="71"/>
      <c r="X117" s="71"/>
      <c r="Y117" s="71"/>
      <c r="Z117" s="72"/>
    </row>
    <row r="118" spans="1:26" ht="20.100000000000001" customHeight="1" x14ac:dyDescent="0.15">
      <c r="A118" s="51">
        <f>IF(AND(TRIM($I118)&lt;&gt;"",NOT(ISNUMBER(VALUE(SUBSTITUTE($I118,"-",""))))), 1001, 0)</f>
        <v>0</v>
      </c>
      <c r="B118" s="51"/>
      <c r="C118" s="67"/>
      <c r="D118" s="68">
        <v>4</v>
      </c>
      <c r="E118" s="47" t="s">
        <v>6</v>
      </c>
      <c r="I118" s="275" t="s">
        <v>230</v>
      </c>
      <c r="J118" s="275"/>
      <c r="K118" s="275"/>
      <c r="L118" s="275"/>
      <c r="M118" s="275"/>
      <c r="P118" s="102"/>
      <c r="Q118" s="103"/>
      <c r="R118" s="69"/>
      <c r="S118" s="73"/>
      <c r="T118" s="73"/>
      <c r="U118" s="73"/>
      <c r="V118" s="73"/>
      <c r="W118" s="73"/>
      <c r="X118" s="73"/>
      <c r="Y118" s="73"/>
      <c r="Z118" s="72"/>
    </row>
    <row r="119" spans="1:26" ht="20.100000000000001" customHeight="1" x14ac:dyDescent="0.15">
      <c r="A119" s="51"/>
      <c r="B119" s="51"/>
      <c r="C119" s="75"/>
      <c r="D119" s="69"/>
      <c r="E119" s="69"/>
      <c r="F119" s="69"/>
      <c r="G119" s="69"/>
      <c r="H119" s="69"/>
      <c r="I119" s="82" t="s">
        <v>183</v>
      </c>
      <c r="J119" s="74" t="s">
        <v>191</v>
      </c>
      <c r="K119" s="74"/>
      <c r="L119" s="74"/>
      <c r="M119" s="74"/>
      <c r="N119" s="74"/>
      <c r="O119" s="74"/>
      <c r="P119" s="74"/>
      <c r="Q119" s="74"/>
      <c r="R119" s="74"/>
      <c r="S119" s="74"/>
      <c r="T119" s="71"/>
      <c r="U119" s="71"/>
      <c r="V119" s="71"/>
      <c r="W119" s="71"/>
      <c r="X119" s="71"/>
      <c r="Y119" s="71"/>
      <c r="Z119" s="72"/>
    </row>
    <row r="120" spans="1:26" ht="20.100000000000001" customHeight="1" x14ac:dyDescent="0.15">
      <c r="A120" s="51">
        <f>IF(AND(TRIM($I120)&lt;&gt;"",NOT(ISNUMBER(VALUE(SUBSTITUTE($I120,"-",""))))), 1001, 0)</f>
        <v>0</v>
      </c>
      <c r="B120" s="51"/>
      <c r="C120" s="67"/>
      <c r="D120" s="68">
        <v>5</v>
      </c>
      <c r="E120" s="47" t="s">
        <v>7</v>
      </c>
      <c r="I120" s="275" t="s">
        <v>231</v>
      </c>
      <c r="J120" s="275"/>
      <c r="K120" s="275"/>
      <c r="L120" s="275"/>
      <c r="M120" s="275"/>
      <c r="N120" s="69"/>
      <c r="O120" s="69"/>
      <c r="P120" s="69"/>
      <c r="Q120" s="69"/>
      <c r="R120" s="69"/>
      <c r="S120" s="69"/>
      <c r="T120" s="73"/>
      <c r="U120" s="73"/>
      <c r="V120" s="73"/>
      <c r="W120" s="73"/>
      <c r="X120" s="73"/>
      <c r="Y120" s="73"/>
      <c r="Z120" s="72"/>
    </row>
    <row r="121" spans="1:26" ht="20.100000000000001" customHeight="1" x14ac:dyDescent="0.15">
      <c r="A121" s="51"/>
      <c r="B121" s="51"/>
      <c r="C121" s="75"/>
      <c r="D121" s="69"/>
      <c r="E121" s="69"/>
      <c r="F121" s="69"/>
      <c r="G121" s="69"/>
      <c r="H121" s="69"/>
      <c r="I121" s="82" t="s">
        <v>183</v>
      </c>
      <c r="J121" s="74" t="s">
        <v>48</v>
      </c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1"/>
      <c r="V121" s="71"/>
      <c r="W121" s="71"/>
      <c r="X121" s="71"/>
      <c r="Y121" s="71"/>
      <c r="Z121" s="72"/>
    </row>
    <row r="122" spans="1:26" ht="20.100000000000001" customHeight="1" x14ac:dyDescent="0.15">
      <c r="A122" s="51"/>
      <c r="B122" s="51"/>
      <c r="C122" s="67"/>
      <c r="D122" s="68">
        <v>6</v>
      </c>
      <c r="E122" s="47" t="s">
        <v>9</v>
      </c>
      <c r="I122" s="275" t="s">
        <v>232</v>
      </c>
      <c r="J122" s="275"/>
      <c r="K122" s="275"/>
      <c r="L122" s="275"/>
      <c r="M122" s="275"/>
      <c r="N122" s="275"/>
      <c r="O122" s="275"/>
      <c r="P122" s="275"/>
      <c r="Q122" s="275"/>
      <c r="R122" s="275"/>
      <c r="S122" s="275"/>
      <c r="T122" s="275"/>
      <c r="U122" s="275"/>
      <c r="V122" s="275"/>
      <c r="W122" s="275"/>
      <c r="X122" s="275"/>
      <c r="Y122" s="275"/>
      <c r="Z122" s="72"/>
    </row>
    <row r="123" spans="1:26" ht="20.100000000000001" customHeight="1" x14ac:dyDescent="0.15">
      <c r="A123" s="51"/>
      <c r="B123" s="51"/>
      <c r="C123" s="75"/>
      <c r="D123" s="69"/>
      <c r="E123" s="69"/>
      <c r="F123" s="69"/>
      <c r="G123" s="69"/>
      <c r="H123" s="69"/>
      <c r="I123" s="82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2"/>
    </row>
    <row r="124" spans="1:26" ht="20.100000000000001" customHeight="1" x14ac:dyDescent="0.15">
      <c r="A124" s="51"/>
      <c r="B124" s="51"/>
      <c r="C124" s="85"/>
      <c r="D124" s="86"/>
      <c r="E124" s="86"/>
      <c r="F124" s="86"/>
      <c r="G124" s="86"/>
      <c r="H124" s="86"/>
      <c r="I124" s="87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9"/>
    </row>
    <row r="125" spans="1:26" ht="20.100000000000001" customHeight="1" x14ac:dyDescent="0.15">
      <c r="A125" s="51"/>
      <c r="B125" s="51"/>
      <c r="C125" s="69"/>
      <c r="D125" s="69"/>
      <c r="E125" s="69"/>
      <c r="F125" s="69"/>
      <c r="G125" s="69"/>
      <c r="H125" s="69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69"/>
    </row>
    <row r="126" spans="1:26" ht="15.75" hidden="1" customHeight="1" x14ac:dyDescent="0.15">
      <c r="A126" s="51"/>
      <c r="B126" s="51"/>
      <c r="C126" s="69"/>
      <c r="D126" s="69"/>
      <c r="E126" s="69"/>
      <c r="F126" s="69"/>
      <c r="G126" s="69"/>
      <c r="H126" s="69"/>
      <c r="I126" s="91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spans="1:26" ht="15.75" hidden="1" customHeight="1" x14ac:dyDescent="0.15">
      <c r="A127" s="51"/>
      <c r="B127" s="51"/>
      <c r="C127" s="69"/>
      <c r="D127" s="69"/>
      <c r="E127" s="69"/>
      <c r="F127" s="69"/>
      <c r="G127" s="69"/>
      <c r="H127" s="69"/>
      <c r="I127" s="90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69"/>
    </row>
    <row r="128" spans="1:26" ht="15.75" hidden="1" customHeight="1" x14ac:dyDescent="0.15">
      <c r="A128" s="51"/>
      <c r="B128" s="51"/>
      <c r="C128" s="69"/>
      <c r="D128" s="69"/>
      <c r="E128" s="69"/>
      <c r="F128" s="69"/>
      <c r="G128" s="69"/>
      <c r="H128" s="69"/>
      <c r="I128" s="90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69"/>
    </row>
    <row r="129" spans="1:26" ht="15.75" hidden="1" customHeight="1" x14ac:dyDescent="0.15">
      <c r="A129" s="51"/>
      <c r="B129" s="51"/>
      <c r="C129" s="69"/>
      <c r="D129" s="69"/>
      <c r="E129" s="69"/>
      <c r="F129" s="69"/>
      <c r="G129" s="69"/>
      <c r="H129" s="69"/>
      <c r="I129" s="90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69"/>
    </row>
    <row r="130" spans="1:26" ht="15.75" hidden="1" customHeight="1" x14ac:dyDescent="0.15">
      <c r="A130" s="51"/>
      <c r="B130" s="51"/>
      <c r="C130" s="69"/>
      <c r="D130" s="69"/>
      <c r="E130" s="69"/>
      <c r="F130" s="69"/>
      <c r="G130" s="69"/>
      <c r="H130" s="69"/>
      <c r="I130" s="90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69"/>
    </row>
    <row r="131" spans="1:26" ht="15.75" hidden="1" customHeight="1" x14ac:dyDescent="0.15">
      <c r="A131" s="51"/>
      <c r="B131" s="51"/>
      <c r="C131" s="69"/>
      <c r="D131" s="69"/>
      <c r="E131" s="69"/>
      <c r="F131" s="69"/>
      <c r="G131" s="69"/>
      <c r="H131" s="69"/>
      <c r="I131" s="90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69"/>
    </row>
    <row r="132" spans="1:26" ht="14.45" hidden="1" customHeight="1" x14ac:dyDescent="0.15">
      <c r="A132" s="51"/>
      <c r="B132" s="51"/>
      <c r="C132" s="69"/>
      <c r="D132" s="69"/>
      <c r="E132" s="69"/>
      <c r="F132" s="69"/>
      <c r="G132" s="69"/>
      <c r="H132" s="69"/>
      <c r="I132" s="90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69"/>
    </row>
    <row r="133" spans="1:26" ht="15.75" hidden="1" customHeight="1" x14ac:dyDescent="0.15">
      <c r="A133" s="51"/>
      <c r="B133" s="51"/>
      <c r="C133" s="69"/>
      <c r="D133" s="69"/>
      <c r="E133" s="69"/>
      <c r="F133" s="69"/>
      <c r="G133" s="69"/>
      <c r="H133" s="69"/>
      <c r="I133" s="90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69"/>
    </row>
    <row r="134" spans="1:26" ht="15.75" hidden="1" customHeight="1" x14ac:dyDescent="0.15">
      <c r="A134" s="51"/>
      <c r="B134" s="51"/>
      <c r="C134" s="69"/>
      <c r="D134" s="69"/>
      <c r="E134" s="69"/>
      <c r="F134" s="69"/>
      <c r="G134" s="69"/>
      <c r="H134" s="69"/>
      <c r="I134" s="90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69"/>
    </row>
    <row r="135" spans="1:26" ht="15.75" hidden="1" customHeight="1" x14ac:dyDescent="0.15">
      <c r="A135" s="51"/>
      <c r="B135" s="51"/>
      <c r="C135" s="69"/>
      <c r="D135" s="69"/>
      <c r="E135" s="69"/>
      <c r="F135" s="69"/>
      <c r="G135" s="69"/>
      <c r="H135" s="69"/>
      <c r="I135" s="90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69"/>
    </row>
    <row r="136" spans="1:26" ht="15.75" hidden="1" customHeight="1" x14ac:dyDescent="0.15">
      <c r="A136" s="51"/>
      <c r="B136" s="51"/>
      <c r="C136" s="69"/>
      <c r="D136" s="69"/>
      <c r="E136" s="69"/>
      <c r="F136" s="69"/>
      <c r="G136" s="69"/>
      <c r="H136" s="69"/>
      <c r="I136" s="90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69"/>
    </row>
    <row r="137" spans="1:26" ht="15.75" hidden="1" customHeight="1" x14ac:dyDescent="0.15">
      <c r="A137" s="51"/>
      <c r="B137" s="51"/>
      <c r="C137" s="69"/>
      <c r="D137" s="69"/>
      <c r="E137" s="69"/>
      <c r="F137" s="69"/>
      <c r="G137" s="69"/>
      <c r="H137" s="69"/>
      <c r="I137" s="90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69"/>
    </row>
    <row r="138" spans="1:26" ht="15.75" hidden="1" customHeight="1" x14ac:dyDescent="0.15">
      <c r="A138" s="51"/>
      <c r="B138" s="51"/>
      <c r="C138" s="69"/>
      <c r="D138" s="69"/>
      <c r="E138" s="69"/>
      <c r="F138" s="69"/>
      <c r="G138" s="69"/>
      <c r="H138" s="69"/>
      <c r="I138" s="90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69"/>
    </row>
    <row r="139" spans="1:26" ht="15.75" hidden="1" customHeight="1" x14ac:dyDescent="0.15">
      <c r="A139" s="51"/>
      <c r="B139" s="51"/>
      <c r="C139" s="69"/>
      <c r="D139" s="69"/>
      <c r="E139" s="69"/>
      <c r="F139" s="69"/>
      <c r="G139" s="69"/>
      <c r="H139" s="69"/>
      <c r="I139" s="90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69"/>
    </row>
    <row r="140" spans="1:26" ht="15.75" hidden="1" customHeight="1" x14ac:dyDescent="0.15">
      <c r="A140" s="51"/>
      <c r="B140" s="51"/>
      <c r="C140" s="69"/>
      <c r="D140" s="69"/>
      <c r="E140" s="69"/>
      <c r="F140" s="69"/>
      <c r="G140" s="69"/>
      <c r="H140" s="69"/>
      <c r="I140" s="90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69"/>
    </row>
    <row r="141" spans="1:26" ht="15.75" hidden="1" customHeight="1" x14ac:dyDescent="0.15">
      <c r="A141" s="51"/>
      <c r="B141" s="51"/>
      <c r="C141" s="69"/>
      <c r="D141" s="69"/>
      <c r="E141" s="69"/>
      <c r="F141" s="69"/>
      <c r="G141" s="69"/>
      <c r="H141" s="69"/>
      <c r="I141" s="90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69"/>
    </row>
    <row r="142" spans="1:26" ht="15.75" hidden="1" customHeight="1" x14ac:dyDescent="0.15">
      <c r="A142" s="51"/>
      <c r="B142" s="51"/>
      <c r="C142" s="69"/>
      <c r="D142" s="69"/>
      <c r="E142" s="69"/>
      <c r="F142" s="69"/>
      <c r="G142" s="69"/>
      <c r="H142" s="69"/>
      <c r="I142" s="90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69"/>
    </row>
    <row r="143" spans="1:26" ht="14.45" hidden="1" customHeight="1" x14ac:dyDescent="0.15">
      <c r="A143" s="51"/>
      <c r="B143" s="51"/>
      <c r="C143" s="69"/>
      <c r="D143" s="69"/>
      <c r="E143" s="69"/>
      <c r="F143" s="69"/>
      <c r="G143" s="69"/>
      <c r="H143" s="69"/>
      <c r="I143" s="90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69"/>
    </row>
    <row r="144" spans="1:26" ht="14.45" hidden="1" customHeight="1" x14ac:dyDescent="0.15">
      <c r="A144" s="51"/>
      <c r="B144" s="51"/>
      <c r="C144" s="69"/>
      <c r="D144" s="69"/>
      <c r="E144" s="69"/>
      <c r="F144" s="69"/>
      <c r="G144" s="69"/>
      <c r="H144" s="69"/>
      <c r="I144" s="90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69"/>
    </row>
    <row r="145" spans="1:26" ht="20.100000000000001" customHeight="1" x14ac:dyDescent="0.15">
      <c r="A145" s="51"/>
      <c r="B145" s="51"/>
      <c r="C145" s="69"/>
      <c r="D145" s="69"/>
      <c r="E145" s="69"/>
      <c r="F145" s="69"/>
      <c r="G145" s="69"/>
      <c r="H145" s="69"/>
      <c r="I145" s="90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69"/>
    </row>
    <row r="146" spans="1:26" ht="20.100000000000001" customHeight="1" x14ac:dyDescent="0.15">
      <c r="A146" s="51"/>
      <c r="B146" s="51"/>
      <c r="C146" s="329" t="s">
        <v>31</v>
      </c>
      <c r="D146" s="330"/>
      <c r="E146" s="330"/>
      <c r="F146" s="330"/>
      <c r="G146" s="330"/>
      <c r="H146" s="331"/>
    </row>
    <row r="147" spans="1:26" ht="20.100000000000001" customHeight="1" x14ac:dyDescent="0.15">
      <c r="A147" s="51"/>
      <c r="B147" s="51"/>
      <c r="C147" s="63"/>
      <c r="D147" s="64"/>
      <c r="E147" s="64"/>
      <c r="F147" s="64"/>
      <c r="G147" s="64"/>
      <c r="H147" s="64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6"/>
    </row>
    <row r="148" spans="1:26" ht="20.100000000000001" customHeight="1" x14ac:dyDescent="0.15">
      <c r="A148" s="51"/>
      <c r="B148" s="51"/>
      <c r="C148" s="63"/>
      <c r="D148" s="74" t="s">
        <v>153</v>
      </c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81"/>
    </row>
    <row r="149" spans="1:26" ht="20.100000000000001" customHeight="1" x14ac:dyDescent="0.15">
      <c r="A149" s="51">
        <f>IF(AND($I149&lt;&gt;"しない", $I149&lt;&gt;"する"), 1001, 0)</f>
        <v>0</v>
      </c>
      <c r="B149" s="51"/>
      <c r="C149" s="63"/>
      <c r="D149" s="68">
        <v>1</v>
      </c>
      <c r="E149" s="69" t="s">
        <v>154</v>
      </c>
      <c r="F149" s="69"/>
      <c r="G149" s="69"/>
      <c r="H149" s="69"/>
      <c r="I149" s="275" t="s">
        <v>233</v>
      </c>
      <c r="J149" s="275"/>
      <c r="K149" s="275"/>
      <c r="L149" s="275"/>
      <c r="M149" s="275"/>
      <c r="N149" s="69"/>
      <c r="O149" s="69"/>
      <c r="P149" s="69"/>
      <c r="Q149" s="69"/>
      <c r="R149" s="69"/>
      <c r="S149" s="69"/>
      <c r="Z149" s="81"/>
    </row>
    <row r="150" spans="1:26" ht="20.100000000000001" customHeight="1" x14ac:dyDescent="0.15">
      <c r="A150" s="51"/>
      <c r="B150" s="51"/>
      <c r="C150" s="63"/>
      <c r="D150" s="69"/>
      <c r="E150" s="69"/>
      <c r="F150" s="69"/>
      <c r="G150" s="69"/>
      <c r="H150" s="69"/>
      <c r="I150" s="82" t="s">
        <v>183</v>
      </c>
      <c r="J150" s="74" t="s">
        <v>152</v>
      </c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94"/>
      <c r="V150" s="94"/>
      <c r="W150" s="94"/>
      <c r="X150" s="94"/>
      <c r="Y150" s="94"/>
      <c r="Z150" s="81"/>
    </row>
    <row r="151" spans="1:26" ht="20.100000000000001" customHeight="1" x14ac:dyDescent="0.15">
      <c r="A151" s="51">
        <f>IF(AND($I149="する",TRIM($I151)=""), 1001, 0)</f>
        <v>0</v>
      </c>
      <c r="B151" s="51"/>
      <c r="C151" s="67"/>
      <c r="D151" s="68">
        <v>2</v>
      </c>
      <c r="E151" s="47" t="s">
        <v>0</v>
      </c>
      <c r="I151" s="327"/>
      <c r="J151" s="337"/>
      <c r="K151" s="337"/>
      <c r="L151" s="337"/>
      <c r="M151" s="337"/>
      <c r="N151" s="69"/>
      <c r="O151" s="69"/>
      <c r="P151" s="69"/>
      <c r="Q151" s="69"/>
      <c r="R151" s="69"/>
      <c r="S151" s="69"/>
      <c r="T151" s="73"/>
      <c r="U151" s="73"/>
      <c r="V151" s="73"/>
      <c r="W151" s="73"/>
      <c r="X151" s="73"/>
      <c r="Y151" s="73"/>
      <c r="Z151" s="72"/>
    </row>
    <row r="152" spans="1:26" ht="20.100000000000001" customHeight="1" x14ac:dyDescent="0.15">
      <c r="A152" s="51"/>
      <c r="B152" s="51"/>
      <c r="C152" s="67"/>
      <c r="D152" s="68"/>
      <c r="E152" s="69"/>
      <c r="F152" s="69"/>
      <c r="G152" s="69"/>
      <c r="H152" s="69"/>
      <c r="I152" s="95" t="s">
        <v>183</v>
      </c>
      <c r="J152" s="74" t="s">
        <v>208</v>
      </c>
      <c r="K152" s="74"/>
      <c r="L152" s="74"/>
      <c r="M152" s="74"/>
      <c r="N152" s="74"/>
      <c r="O152" s="74"/>
      <c r="P152" s="74"/>
      <c r="Q152" s="74"/>
      <c r="R152" s="74"/>
      <c r="S152" s="74"/>
      <c r="T152" s="71"/>
      <c r="U152" s="71"/>
      <c r="V152" s="71"/>
      <c r="W152" s="71"/>
      <c r="X152" s="71"/>
      <c r="Y152" s="71"/>
      <c r="Z152" s="72"/>
    </row>
    <row r="153" spans="1:26" ht="20.100000000000001" customHeight="1" x14ac:dyDescent="0.15">
      <c r="A153" s="51">
        <f>IF(AND($I149="する",TRIM($I153)=""), 1001, 0)</f>
        <v>0</v>
      </c>
      <c r="B153" s="51"/>
      <c r="C153" s="67"/>
      <c r="D153" s="68">
        <v>3</v>
      </c>
      <c r="E153" s="47" t="s">
        <v>1</v>
      </c>
      <c r="I153" s="326"/>
      <c r="J153" s="326"/>
      <c r="K153" s="326"/>
      <c r="L153" s="326"/>
      <c r="M153" s="326"/>
      <c r="N153" s="326"/>
      <c r="O153" s="326"/>
      <c r="P153" s="326"/>
      <c r="Q153" s="326"/>
      <c r="R153" s="326"/>
      <c r="S153" s="326"/>
      <c r="T153" s="326"/>
      <c r="U153" s="326"/>
      <c r="V153" s="326"/>
      <c r="W153" s="326"/>
      <c r="X153" s="326"/>
      <c r="Y153" s="326"/>
      <c r="Z153" s="72"/>
    </row>
    <row r="154" spans="1:26" ht="20.100000000000001" customHeight="1" x14ac:dyDescent="0.15">
      <c r="A154" s="51"/>
      <c r="B154" s="51"/>
      <c r="C154" s="67"/>
      <c r="D154" s="68"/>
      <c r="E154" s="69"/>
      <c r="F154" s="69"/>
      <c r="G154" s="69"/>
      <c r="H154" s="69"/>
      <c r="I154" s="82" t="s">
        <v>183</v>
      </c>
      <c r="J154" s="74" t="s">
        <v>18</v>
      </c>
      <c r="K154" s="74"/>
      <c r="L154" s="74"/>
      <c r="M154" s="74"/>
      <c r="N154" s="74"/>
      <c r="O154" s="74"/>
      <c r="P154" s="74"/>
      <c r="Q154" s="74"/>
      <c r="R154" s="74"/>
      <c r="S154" s="74"/>
      <c r="T154" s="71"/>
      <c r="U154" s="71"/>
      <c r="V154" s="71"/>
      <c r="W154" s="71"/>
      <c r="X154" s="71"/>
      <c r="Y154" s="71"/>
      <c r="Z154" s="72"/>
    </row>
    <row r="155" spans="1:26" ht="20.100000000000001" customHeight="1" x14ac:dyDescent="0.15">
      <c r="A155" s="51"/>
      <c r="B155" s="51"/>
      <c r="C155" s="67"/>
      <c r="D155" s="68">
        <v>4</v>
      </c>
      <c r="E155" s="47" t="s">
        <v>32</v>
      </c>
      <c r="I155" s="275"/>
      <c r="J155" s="275"/>
      <c r="K155" s="275"/>
      <c r="L155" s="275"/>
      <c r="M155" s="275"/>
      <c r="N155" s="275"/>
      <c r="O155" s="275"/>
      <c r="P155" s="275"/>
      <c r="Q155" s="275"/>
      <c r="R155" s="275"/>
      <c r="S155" s="275"/>
      <c r="T155" s="275"/>
      <c r="U155" s="275"/>
      <c r="V155" s="275"/>
      <c r="W155" s="275"/>
      <c r="X155" s="275"/>
      <c r="Y155" s="275"/>
      <c r="Z155" s="72"/>
    </row>
    <row r="156" spans="1:26" ht="20.100000000000001" customHeight="1" x14ac:dyDescent="0.15">
      <c r="A156" s="51"/>
      <c r="B156" s="51"/>
      <c r="C156" s="67"/>
      <c r="D156" s="68"/>
      <c r="E156" s="69"/>
      <c r="F156" s="69"/>
      <c r="G156" s="69"/>
      <c r="H156" s="69"/>
      <c r="I156" s="82" t="s">
        <v>183</v>
      </c>
      <c r="J156" s="74" t="s">
        <v>10</v>
      </c>
      <c r="K156" s="74"/>
      <c r="L156" s="74"/>
      <c r="M156" s="74"/>
      <c r="N156" s="74"/>
      <c r="O156" s="74"/>
      <c r="P156" s="74"/>
      <c r="Q156" s="74"/>
      <c r="R156" s="74"/>
      <c r="S156" s="74"/>
      <c r="T156" s="71"/>
      <c r="U156" s="71"/>
      <c r="V156" s="71"/>
      <c r="W156" s="71"/>
      <c r="X156" s="71"/>
      <c r="Y156" s="71"/>
      <c r="Z156" s="72"/>
    </row>
    <row r="157" spans="1:26" ht="20.100000000000001" customHeight="1" x14ac:dyDescent="0.15">
      <c r="A157" s="51">
        <f>IF(AND($I149="する",TRIM($I157)=""), 1001, 0)</f>
        <v>0</v>
      </c>
      <c r="B157" s="51"/>
      <c r="C157" s="67"/>
      <c r="D157" s="68">
        <v>5</v>
      </c>
      <c r="E157" s="47" t="s">
        <v>33</v>
      </c>
      <c r="I157" s="275"/>
      <c r="J157" s="275"/>
      <c r="K157" s="275"/>
      <c r="L157" s="275"/>
      <c r="M157" s="275"/>
      <c r="N157" s="275"/>
      <c r="O157" s="275"/>
      <c r="P157" s="275"/>
      <c r="Q157" s="275"/>
      <c r="R157" s="275"/>
      <c r="S157" s="275"/>
      <c r="T157" s="275"/>
      <c r="U157" s="275"/>
      <c r="V157" s="275"/>
      <c r="W157" s="275"/>
      <c r="X157" s="275"/>
      <c r="Y157" s="275"/>
      <c r="Z157" s="72"/>
    </row>
    <row r="158" spans="1:26" ht="20.100000000000001" customHeight="1" x14ac:dyDescent="0.15">
      <c r="A158" s="51"/>
      <c r="B158" s="51"/>
      <c r="C158" s="75"/>
      <c r="D158" s="69"/>
      <c r="E158" s="69"/>
      <c r="F158" s="69"/>
      <c r="G158" s="69"/>
      <c r="H158" s="69"/>
      <c r="I158" s="82" t="s">
        <v>183</v>
      </c>
      <c r="J158" s="74" t="s">
        <v>11</v>
      </c>
      <c r="K158" s="74"/>
      <c r="L158" s="74"/>
      <c r="M158" s="74"/>
      <c r="N158" s="74"/>
      <c r="O158" s="74"/>
      <c r="P158" s="74"/>
      <c r="Q158" s="74"/>
      <c r="R158" s="74"/>
      <c r="S158" s="74"/>
      <c r="T158" s="71"/>
      <c r="U158" s="71"/>
      <c r="V158" s="71"/>
      <c r="W158" s="71"/>
      <c r="X158" s="71"/>
      <c r="Y158" s="71"/>
      <c r="Z158" s="72"/>
    </row>
    <row r="159" spans="1:26" ht="20.100000000000001" customHeight="1" x14ac:dyDescent="0.15">
      <c r="A159" s="51">
        <f>IF(AND($I149="する",NOT(AND(TRIM($I159)&lt;&gt;"",ISNUMBER(VALUE(SUBSTITUTE($I159,"-","")))))), 1001, 0)</f>
        <v>0</v>
      </c>
      <c r="B159" s="51"/>
      <c r="C159" s="67"/>
      <c r="D159" s="68">
        <v>6</v>
      </c>
      <c r="E159" s="47" t="s">
        <v>6</v>
      </c>
      <c r="I159" s="275"/>
      <c r="J159" s="275"/>
      <c r="K159" s="275"/>
      <c r="L159" s="275"/>
      <c r="M159" s="275"/>
      <c r="N159" s="69"/>
      <c r="O159" s="69"/>
      <c r="P159" s="69"/>
      <c r="Q159" s="69"/>
      <c r="R159" s="69"/>
      <c r="S159" s="69"/>
      <c r="T159" s="73"/>
      <c r="U159" s="73"/>
      <c r="V159" s="73"/>
      <c r="W159" s="73"/>
      <c r="X159" s="73"/>
      <c r="Y159" s="73"/>
      <c r="Z159" s="72"/>
    </row>
    <row r="160" spans="1:26" ht="20.100000000000001" customHeight="1" x14ac:dyDescent="0.15">
      <c r="A160" s="51"/>
      <c r="B160" s="51"/>
      <c r="C160" s="75"/>
      <c r="D160" s="69"/>
      <c r="E160" s="69"/>
      <c r="F160" s="69"/>
      <c r="G160" s="69"/>
      <c r="H160" s="69"/>
      <c r="I160" s="82" t="s">
        <v>183</v>
      </c>
      <c r="J160" s="74" t="s">
        <v>192</v>
      </c>
      <c r="K160" s="74"/>
      <c r="L160" s="74"/>
      <c r="M160" s="74"/>
      <c r="N160" s="74"/>
      <c r="O160" s="74"/>
      <c r="P160" s="74"/>
      <c r="Q160" s="74"/>
      <c r="R160" s="74"/>
      <c r="S160" s="74"/>
      <c r="T160" s="71"/>
      <c r="U160" s="71"/>
      <c r="V160" s="71"/>
      <c r="W160" s="71"/>
      <c r="X160" s="71"/>
      <c r="Y160" s="71"/>
      <c r="Z160" s="72"/>
    </row>
    <row r="161" spans="1:27" ht="20.100000000000001" customHeight="1" x14ac:dyDescent="0.15">
      <c r="A161" s="51">
        <f>IF(AND($I149="する",AND(TRIM($I161)&lt;&gt;"",NOT(ISNUMBER(VALUE(SUBSTITUTE($I161,"-","")))))), 1001, 0)</f>
        <v>0</v>
      </c>
      <c r="B161" s="51"/>
      <c r="C161" s="67"/>
      <c r="D161" s="68">
        <v>7</v>
      </c>
      <c r="E161" s="47" t="s">
        <v>7</v>
      </c>
      <c r="I161" s="275"/>
      <c r="J161" s="275"/>
      <c r="K161" s="275"/>
      <c r="L161" s="275"/>
      <c r="M161" s="275"/>
      <c r="N161" s="69"/>
      <c r="O161" s="69"/>
      <c r="P161" s="69"/>
      <c r="Q161" s="69"/>
      <c r="R161" s="69"/>
      <c r="S161" s="69"/>
      <c r="T161" s="73"/>
      <c r="U161" s="73"/>
      <c r="V161" s="73"/>
      <c r="W161" s="73"/>
      <c r="X161" s="73"/>
      <c r="Y161" s="73"/>
      <c r="Z161" s="72"/>
    </row>
    <row r="162" spans="1:27" ht="20.100000000000001" customHeight="1" x14ac:dyDescent="0.15">
      <c r="A162" s="51"/>
      <c r="B162" s="51"/>
      <c r="C162" s="75"/>
      <c r="D162" s="69"/>
      <c r="E162" s="69"/>
      <c r="F162" s="69"/>
      <c r="G162" s="69"/>
      <c r="H162" s="69"/>
      <c r="I162" s="82" t="s">
        <v>183</v>
      </c>
      <c r="J162" s="74" t="s">
        <v>48</v>
      </c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94"/>
      <c r="V162" s="94"/>
      <c r="W162" s="94"/>
      <c r="X162" s="94"/>
      <c r="Y162" s="94"/>
      <c r="Z162" s="72"/>
    </row>
    <row r="163" spans="1:27" ht="20.100000000000001" customHeight="1" x14ac:dyDescent="0.15">
      <c r="A163" s="51"/>
      <c r="B163" s="51"/>
      <c r="C163" s="85"/>
      <c r="D163" s="86"/>
      <c r="E163" s="86"/>
      <c r="F163" s="86"/>
      <c r="G163" s="86"/>
      <c r="H163" s="86"/>
      <c r="I163" s="87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9"/>
    </row>
    <row r="164" spans="1:27" ht="20.100000000000001" customHeight="1" x14ac:dyDescent="0.15">
      <c r="A164" s="51"/>
      <c r="B164" s="51"/>
      <c r="C164" s="69"/>
      <c r="D164" s="69"/>
      <c r="E164" s="69"/>
      <c r="F164" s="69"/>
      <c r="G164" s="69"/>
      <c r="H164" s="69"/>
      <c r="I164" s="91" t="s">
        <v>185</v>
      </c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69"/>
    </row>
    <row r="165" spans="1:27" ht="20.100000000000001" customHeight="1" x14ac:dyDescent="0.15">
      <c r="A165" s="51"/>
      <c r="B165" s="51"/>
      <c r="C165" s="69"/>
      <c r="D165" s="69"/>
      <c r="E165" s="69"/>
      <c r="F165" s="69"/>
      <c r="G165" s="69"/>
      <c r="H165" s="69"/>
      <c r="I165" s="69"/>
      <c r="J165" s="91"/>
      <c r="K165" s="91"/>
      <c r="L165" s="91"/>
      <c r="M165" s="104"/>
      <c r="N165" s="69"/>
      <c r="O165" s="105"/>
      <c r="P165" s="69"/>
      <c r="Q165" s="106"/>
      <c r="R165" s="69"/>
      <c r="S165" s="107"/>
      <c r="T165" s="107"/>
      <c r="U165" s="107"/>
      <c r="V165" s="107"/>
      <c r="W165" s="107"/>
      <c r="X165" s="107"/>
      <c r="Y165" s="107"/>
      <c r="Z165" s="107"/>
    </row>
    <row r="166" spans="1:27" ht="20.100000000000001" customHeight="1" x14ac:dyDescent="0.15">
      <c r="A166" s="51"/>
      <c r="B166" s="51"/>
      <c r="C166" s="329" t="s">
        <v>37</v>
      </c>
      <c r="D166" s="330"/>
      <c r="E166" s="330"/>
      <c r="F166" s="330"/>
      <c r="G166" s="330"/>
      <c r="H166" s="331"/>
      <c r="I166" s="108"/>
      <c r="J166" s="109"/>
      <c r="M166" s="92"/>
      <c r="O166" s="107"/>
      <c r="Q166" s="110"/>
      <c r="R166" s="109"/>
      <c r="S166" s="109"/>
      <c r="T166" s="109"/>
      <c r="V166" s="109"/>
      <c r="W166" s="109"/>
      <c r="X166" s="109"/>
      <c r="Y166" s="109"/>
      <c r="AA166" s="107"/>
    </row>
    <row r="167" spans="1:27" ht="20.100000000000001" customHeight="1" x14ac:dyDescent="0.15">
      <c r="A167" s="51"/>
      <c r="B167" s="51"/>
      <c r="C167" s="63"/>
      <c r="D167" s="64"/>
      <c r="E167" s="64"/>
      <c r="F167" s="64"/>
      <c r="G167" s="64"/>
      <c r="H167" s="64"/>
      <c r="I167" s="64"/>
      <c r="J167" s="65"/>
      <c r="K167" s="65"/>
      <c r="L167" s="65"/>
      <c r="M167" s="111"/>
      <c r="N167" s="111"/>
      <c r="O167" s="112"/>
      <c r="P167" s="112"/>
      <c r="Q167" s="113"/>
      <c r="U167" s="114"/>
      <c r="Z167" s="66"/>
      <c r="AA167" s="107"/>
    </row>
    <row r="168" spans="1:27" ht="20.100000000000001" customHeight="1" x14ac:dyDescent="0.15">
      <c r="A168" s="51"/>
      <c r="B168" s="51"/>
      <c r="C168" s="67"/>
      <c r="D168" s="68">
        <v>1</v>
      </c>
      <c r="E168" s="69" t="s">
        <v>105</v>
      </c>
      <c r="F168" s="69"/>
      <c r="G168" s="69"/>
      <c r="H168" s="69"/>
      <c r="I168" s="321"/>
      <c r="J168" s="322"/>
      <c r="K168" s="322"/>
      <c r="L168" s="322"/>
      <c r="M168" s="322"/>
      <c r="N168" s="69" t="s">
        <v>106</v>
      </c>
      <c r="O168" s="105"/>
      <c r="P168" s="69"/>
      <c r="Q168" s="105"/>
      <c r="R168" s="69"/>
      <c r="T168" s="69"/>
      <c r="U168" s="69"/>
      <c r="V168" s="69"/>
      <c r="W168" s="69"/>
      <c r="X168" s="69"/>
      <c r="Y168" s="69"/>
      <c r="Z168" s="81"/>
    </row>
    <row r="169" spans="1:27" ht="20.100000000000001" customHeight="1" x14ac:dyDescent="0.15">
      <c r="A169" s="51"/>
      <c r="B169" s="51"/>
      <c r="C169" s="67"/>
      <c r="D169" s="68"/>
      <c r="E169" s="69"/>
      <c r="F169" s="69"/>
      <c r="G169" s="69"/>
      <c r="H169" s="69"/>
      <c r="I169" s="115"/>
      <c r="J169" s="77"/>
      <c r="K169" s="77"/>
      <c r="L169" s="71"/>
      <c r="M169" s="71"/>
      <c r="N169" s="116"/>
      <c r="O169" s="117"/>
      <c r="P169" s="71"/>
      <c r="Q169" s="71"/>
      <c r="R169" s="71"/>
      <c r="T169" s="69"/>
      <c r="U169" s="69"/>
      <c r="V169" s="69"/>
      <c r="W169" s="69"/>
      <c r="X169" s="69"/>
      <c r="Y169" s="69"/>
      <c r="Z169" s="81"/>
    </row>
    <row r="170" spans="1:27" ht="20.100000000000001" customHeight="1" x14ac:dyDescent="0.15">
      <c r="A170" s="51"/>
      <c r="B170" s="51"/>
      <c r="C170" s="67"/>
      <c r="D170" s="68">
        <v>2</v>
      </c>
      <c r="E170" s="69" t="s">
        <v>107</v>
      </c>
      <c r="F170" s="69"/>
      <c r="G170" s="69"/>
      <c r="H170" s="69"/>
      <c r="I170" s="275"/>
      <c r="J170" s="276"/>
      <c r="K170" s="276"/>
      <c r="L170" s="276"/>
      <c r="M170" s="276"/>
      <c r="N170" s="118" t="s">
        <v>108</v>
      </c>
      <c r="O170" s="119"/>
      <c r="P170" s="120"/>
      <c r="Q170" s="120"/>
      <c r="R170" s="120"/>
      <c r="T170" s="69"/>
      <c r="U170" s="69"/>
      <c r="V170" s="69"/>
      <c r="W170" s="69"/>
      <c r="X170" s="69"/>
      <c r="Y170" s="69"/>
      <c r="Z170" s="81"/>
    </row>
    <row r="171" spans="1:27" ht="20.100000000000001" customHeight="1" x14ac:dyDescent="0.15">
      <c r="A171" s="51"/>
      <c r="B171" s="51"/>
      <c r="C171" s="67"/>
      <c r="D171" s="68"/>
      <c r="E171" s="69"/>
      <c r="F171" s="69"/>
      <c r="G171" s="69"/>
      <c r="H171" s="69"/>
      <c r="I171" s="115" t="s">
        <v>184</v>
      </c>
      <c r="J171" s="74" t="s">
        <v>195</v>
      </c>
      <c r="K171" s="74"/>
      <c r="L171" s="74"/>
      <c r="M171" s="74"/>
      <c r="N171" s="74"/>
      <c r="O171" s="74"/>
      <c r="P171" s="74"/>
      <c r="Q171" s="74"/>
      <c r="R171" s="71"/>
      <c r="T171" s="69"/>
      <c r="U171" s="69"/>
      <c r="V171" s="69"/>
      <c r="W171" s="69"/>
      <c r="X171" s="69"/>
      <c r="Y171" s="69"/>
      <c r="Z171" s="81"/>
    </row>
    <row r="172" spans="1:27" ht="20.100000000000001" customHeight="1" x14ac:dyDescent="0.15">
      <c r="A172" s="51"/>
      <c r="B172" s="51"/>
      <c r="C172" s="67"/>
      <c r="D172" s="68">
        <v>3</v>
      </c>
      <c r="E172" s="73" t="s">
        <v>109</v>
      </c>
      <c r="F172" s="69"/>
      <c r="G172" s="69"/>
      <c r="H172" s="69"/>
      <c r="I172" s="321">
        <v>15</v>
      </c>
      <c r="J172" s="322"/>
      <c r="K172" s="322"/>
      <c r="L172" s="322"/>
      <c r="M172" s="322"/>
      <c r="N172" s="118" t="s">
        <v>108</v>
      </c>
      <c r="O172" s="119"/>
      <c r="P172" s="120"/>
      <c r="Q172" s="120"/>
      <c r="R172" s="120"/>
      <c r="T172" s="69"/>
      <c r="U172" s="69"/>
      <c r="V172" s="69"/>
      <c r="W172" s="69"/>
      <c r="X172" s="69"/>
      <c r="Y172" s="69"/>
      <c r="Z172" s="81"/>
    </row>
    <row r="173" spans="1:27" ht="30" customHeight="1" x14ac:dyDescent="0.15">
      <c r="A173" s="51"/>
      <c r="B173" s="51"/>
      <c r="C173" s="67"/>
      <c r="D173" s="68"/>
      <c r="E173" s="73"/>
      <c r="F173" s="69"/>
      <c r="G173" s="69"/>
      <c r="H173" s="69"/>
      <c r="I173" s="121" t="s">
        <v>184</v>
      </c>
      <c r="J173" s="325" t="s">
        <v>196</v>
      </c>
      <c r="K173" s="325"/>
      <c r="L173" s="325"/>
      <c r="M173" s="325"/>
      <c r="N173" s="325"/>
      <c r="O173" s="325"/>
      <c r="P173" s="325"/>
      <c r="Q173" s="325"/>
      <c r="R173" s="325"/>
      <c r="S173" s="325"/>
      <c r="T173" s="325"/>
      <c r="U173" s="325"/>
      <c r="V173" s="325"/>
      <c r="W173" s="325"/>
      <c r="X173" s="325"/>
      <c r="Y173" s="325"/>
      <c r="Z173" s="81"/>
    </row>
    <row r="174" spans="1:27" ht="20.100000000000001" customHeight="1" x14ac:dyDescent="0.15">
      <c r="A174" s="51"/>
      <c r="B174" s="51"/>
      <c r="C174" s="67"/>
      <c r="D174" s="68">
        <v>4</v>
      </c>
      <c r="E174" s="69" t="s">
        <v>119</v>
      </c>
      <c r="F174" s="69"/>
      <c r="G174" s="69"/>
      <c r="H174" s="69"/>
      <c r="I174" s="121"/>
      <c r="J174" s="77"/>
      <c r="K174" s="77"/>
      <c r="L174" s="71"/>
      <c r="M174" s="71"/>
      <c r="N174" s="71"/>
      <c r="O174" s="71"/>
      <c r="P174" s="71"/>
      <c r="Q174" s="71"/>
      <c r="R174" s="71"/>
      <c r="S174" s="71"/>
      <c r="T174" s="69"/>
      <c r="U174" s="69"/>
      <c r="V174" s="69"/>
      <c r="W174" s="69"/>
      <c r="X174" s="69"/>
      <c r="Y174" s="69"/>
      <c r="Z174" s="81"/>
    </row>
    <row r="175" spans="1:27" ht="20.100000000000001" customHeight="1" x14ac:dyDescent="0.15">
      <c r="A175" s="51">
        <f>IF(TRIM(I175)="", 1001, 0)</f>
        <v>0</v>
      </c>
      <c r="B175" s="51"/>
      <c r="C175" s="67"/>
      <c r="E175" s="346" t="s">
        <v>120</v>
      </c>
      <c r="F175" s="347"/>
      <c r="G175" s="347"/>
      <c r="H175" s="348"/>
      <c r="I175" s="293">
        <v>28</v>
      </c>
      <c r="J175" s="323"/>
      <c r="K175" s="323"/>
      <c r="L175" s="323"/>
      <c r="M175" s="324"/>
      <c r="T175" s="69"/>
      <c r="U175" s="69"/>
      <c r="V175" s="69"/>
      <c r="W175" s="69"/>
      <c r="X175" s="69"/>
      <c r="Y175" s="69"/>
      <c r="Z175" s="81"/>
    </row>
    <row r="176" spans="1:27" ht="20.100000000000001" customHeight="1" x14ac:dyDescent="0.15">
      <c r="A176" s="51">
        <f>IF(TRIM(I176)="", 1001, 0)</f>
        <v>0</v>
      </c>
      <c r="B176" s="51"/>
      <c r="C176" s="67"/>
      <c r="D176" s="68"/>
      <c r="E176" s="340" t="s">
        <v>121</v>
      </c>
      <c r="F176" s="341"/>
      <c r="G176" s="341"/>
      <c r="H176" s="342"/>
      <c r="I176" s="290">
        <v>4</v>
      </c>
      <c r="J176" s="299"/>
      <c r="K176" s="299"/>
      <c r="L176" s="299"/>
      <c r="M176" s="300"/>
      <c r="T176" s="69"/>
      <c r="U176" s="69"/>
      <c r="V176" s="69"/>
      <c r="W176" s="69"/>
      <c r="X176" s="69"/>
      <c r="Y176" s="69"/>
      <c r="Z176" s="81"/>
    </row>
    <row r="177" spans="1:26" ht="20.100000000000001" customHeight="1" x14ac:dyDescent="0.15">
      <c r="A177" s="51">
        <f>IF(TRIM(I177)="", 1001, 0)</f>
        <v>0</v>
      </c>
      <c r="B177" s="51"/>
      <c r="C177" s="67"/>
      <c r="D177" s="68"/>
      <c r="E177" s="340" t="s">
        <v>122</v>
      </c>
      <c r="F177" s="341"/>
      <c r="G177" s="341"/>
      <c r="H177" s="342"/>
      <c r="I177" s="290">
        <v>5</v>
      </c>
      <c r="J177" s="299"/>
      <c r="K177" s="299"/>
      <c r="L177" s="299"/>
      <c r="M177" s="300"/>
      <c r="T177" s="69"/>
      <c r="U177" s="69"/>
      <c r="V177" s="69"/>
      <c r="W177" s="69"/>
      <c r="X177" s="69"/>
      <c r="Y177" s="69"/>
      <c r="Z177" s="81"/>
    </row>
    <row r="178" spans="1:26" ht="20.100000000000001" customHeight="1" x14ac:dyDescent="0.15">
      <c r="A178" s="51"/>
      <c r="B178" s="51"/>
      <c r="C178" s="67"/>
      <c r="D178" s="68"/>
      <c r="E178" s="340" t="s">
        <v>34</v>
      </c>
      <c r="F178" s="341"/>
      <c r="G178" s="341"/>
      <c r="H178" s="342"/>
      <c r="I178" s="301">
        <f>I175+I176+I177</f>
        <v>37</v>
      </c>
      <c r="J178" s="302"/>
      <c r="K178" s="302"/>
      <c r="L178" s="302"/>
      <c r="M178" s="303"/>
      <c r="T178" s="69"/>
      <c r="U178" s="69"/>
      <c r="V178" s="69"/>
      <c r="W178" s="69"/>
      <c r="X178" s="69"/>
      <c r="Y178" s="69"/>
      <c r="Z178" s="81"/>
    </row>
    <row r="179" spans="1:26" ht="20.100000000000001" customHeight="1" x14ac:dyDescent="0.15">
      <c r="A179" s="51">
        <f>IF(TRIM(I179)="", 1001, 0)</f>
        <v>0</v>
      </c>
      <c r="B179" s="51"/>
      <c r="C179" s="67"/>
      <c r="D179" s="68"/>
      <c r="E179" s="343" t="s">
        <v>123</v>
      </c>
      <c r="F179" s="344"/>
      <c r="G179" s="344"/>
      <c r="H179" s="345"/>
      <c r="I179" s="313">
        <v>5</v>
      </c>
      <c r="J179" s="314"/>
      <c r="K179" s="314"/>
      <c r="L179" s="314"/>
      <c r="M179" s="315"/>
      <c r="T179" s="69"/>
      <c r="U179" s="69"/>
      <c r="V179" s="69"/>
      <c r="W179" s="69"/>
      <c r="X179" s="69"/>
      <c r="Y179" s="69"/>
      <c r="Z179" s="81"/>
    </row>
    <row r="180" spans="1:26" ht="20.100000000000001" customHeight="1" x14ac:dyDescent="0.15">
      <c r="A180" s="51"/>
      <c r="B180" s="51"/>
      <c r="C180" s="122"/>
      <c r="D180" s="123"/>
      <c r="E180" s="123"/>
      <c r="F180" s="123"/>
      <c r="G180" s="123"/>
      <c r="H180" s="123"/>
      <c r="S180" s="69"/>
      <c r="Z180" s="81"/>
    </row>
    <row r="181" spans="1:26" ht="20.100000000000001" customHeight="1" x14ac:dyDescent="0.15">
      <c r="A181" s="51"/>
      <c r="B181" s="51"/>
      <c r="C181" s="85"/>
      <c r="D181" s="86"/>
      <c r="E181" s="86"/>
      <c r="F181" s="86"/>
      <c r="G181" s="86"/>
      <c r="H181" s="86"/>
      <c r="I181" s="87"/>
      <c r="J181" s="88"/>
      <c r="K181" s="88"/>
      <c r="L181" s="88"/>
      <c r="M181" s="88"/>
      <c r="N181" s="88"/>
      <c r="O181" s="88"/>
      <c r="P181" s="88"/>
      <c r="Q181" s="88"/>
      <c r="R181" s="109"/>
      <c r="S181" s="109"/>
      <c r="T181" s="109"/>
      <c r="U181" s="109"/>
      <c r="V181" s="109"/>
      <c r="W181" s="109"/>
      <c r="X181" s="109"/>
      <c r="Y181" s="109"/>
      <c r="Z181" s="89"/>
    </row>
    <row r="182" spans="1:26" ht="20.100000000000001" customHeight="1" x14ac:dyDescent="0.15">
      <c r="A182" s="51"/>
      <c r="B182" s="51"/>
      <c r="C182" s="69"/>
      <c r="D182" s="69"/>
      <c r="E182" s="69"/>
      <c r="F182" s="69"/>
      <c r="G182" s="69"/>
      <c r="H182" s="69"/>
      <c r="I182" s="124"/>
      <c r="J182" s="91"/>
      <c r="K182" s="91"/>
      <c r="L182" s="91"/>
      <c r="M182" s="91"/>
      <c r="N182" s="91"/>
      <c r="O182" s="91"/>
      <c r="P182" s="91"/>
      <c r="Q182" s="91"/>
      <c r="Z182" s="69"/>
    </row>
    <row r="183" spans="1:26" ht="20.100000000000001" customHeight="1" x14ac:dyDescent="0.15">
      <c r="A183" s="51"/>
      <c r="B183" s="51"/>
      <c r="C183" s="69"/>
      <c r="D183" s="69"/>
      <c r="E183" s="69"/>
      <c r="F183" s="69"/>
      <c r="G183" s="69"/>
      <c r="H183" s="69"/>
      <c r="I183" s="124"/>
      <c r="J183" s="91"/>
      <c r="K183" s="91"/>
      <c r="L183" s="91"/>
      <c r="M183" s="91"/>
      <c r="N183" s="91"/>
      <c r="O183" s="91"/>
      <c r="P183" s="91"/>
      <c r="Q183" s="91"/>
      <c r="Z183" s="69"/>
    </row>
    <row r="184" spans="1:26" ht="20.100000000000001" customHeight="1" x14ac:dyDescent="0.15">
      <c r="A184" s="51"/>
      <c r="B184" s="51"/>
      <c r="C184" s="329" t="s">
        <v>38</v>
      </c>
      <c r="D184" s="330"/>
      <c r="E184" s="330"/>
      <c r="F184" s="330"/>
      <c r="G184" s="330"/>
      <c r="H184" s="331"/>
    </row>
    <row r="185" spans="1:26" ht="20.100000000000001" customHeight="1" x14ac:dyDescent="0.15">
      <c r="A185" s="51"/>
      <c r="B185" s="51"/>
      <c r="C185" s="63"/>
      <c r="D185" s="64"/>
      <c r="E185" s="64"/>
      <c r="F185" s="64"/>
      <c r="G185" s="64"/>
      <c r="H185" s="64"/>
      <c r="I185" s="111"/>
      <c r="J185" s="65"/>
      <c r="K185" s="65"/>
      <c r="L185" s="65"/>
      <c r="M185" s="65"/>
      <c r="N185" s="65"/>
      <c r="O185" s="111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6"/>
    </row>
    <row r="186" spans="1:26" ht="20.100000000000001" customHeight="1" x14ac:dyDescent="0.15">
      <c r="A186" s="51"/>
      <c r="B186" s="51"/>
      <c r="C186" s="63"/>
      <c r="D186" s="68">
        <v>1</v>
      </c>
      <c r="E186" s="125" t="s">
        <v>111</v>
      </c>
      <c r="F186" s="126"/>
      <c r="G186" s="91"/>
      <c r="H186" s="91"/>
      <c r="I186" s="312">
        <v>44652</v>
      </c>
      <c r="J186" s="276"/>
      <c r="K186" s="276"/>
      <c r="L186" s="276"/>
      <c r="M186" s="276"/>
      <c r="N186" s="127" t="s">
        <v>14</v>
      </c>
      <c r="O186" s="312">
        <v>45016</v>
      </c>
      <c r="P186" s="276"/>
      <c r="Q186" s="125" t="s">
        <v>15</v>
      </c>
      <c r="R186" s="91"/>
      <c r="S186" s="91"/>
      <c r="T186" s="91"/>
      <c r="U186" s="91"/>
      <c r="V186" s="91"/>
      <c r="W186" s="91"/>
      <c r="X186" s="91"/>
      <c r="Y186" s="91"/>
      <c r="Z186" s="72"/>
    </row>
    <row r="187" spans="1:26" ht="20.100000000000001" customHeight="1" x14ac:dyDescent="0.15">
      <c r="A187" s="51"/>
      <c r="B187" s="51"/>
      <c r="C187" s="63"/>
      <c r="D187" s="68"/>
      <c r="E187" s="128"/>
      <c r="F187" s="91"/>
      <c r="G187" s="91"/>
      <c r="H187" s="91"/>
      <c r="I187" s="115" t="s">
        <v>183</v>
      </c>
      <c r="J187" s="74" t="str">
        <f>日付例&amp;"　年月日を入力してください。"</f>
        <v>例)2024/4/1、R6/4/1　年月日を入力してください。</v>
      </c>
      <c r="K187" s="74"/>
      <c r="L187" s="71"/>
      <c r="M187" s="71"/>
      <c r="N187" s="93"/>
      <c r="O187" s="117"/>
      <c r="P187" s="71"/>
      <c r="Q187" s="91"/>
      <c r="R187" s="91"/>
      <c r="S187" s="91"/>
      <c r="T187" s="91"/>
      <c r="U187" s="91"/>
      <c r="V187" s="91"/>
      <c r="W187" s="91"/>
      <c r="X187" s="91"/>
      <c r="Y187" s="91"/>
      <c r="Z187" s="72"/>
    </row>
    <row r="188" spans="1:26" ht="20.100000000000001" customHeight="1" x14ac:dyDescent="0.15">
      <c r="A188" s="51"/>
      <c r="B188" s="51"/>
      <c r="C188" s="63"/>
      <c r="D188" s="68">
        <v>2</v>
      </c>
      <c r="E188" s="125" t="s">
        <v>110</v>
      </c>
      <c r="F188" s="91"/>
      <c r="G188" s="91"/>
      <c r="H188" s="91"/>
      <c r="I188" s="312">
        <v>45017</v>
      </c>
      <c r="J188" s="276"/>
      <c r="K188" s="276"/>
      <c r="L188" s="276"/>
      <c r="M188" s="276"/>
      <c r="N188" s="127" t="s">
        <v>14</v>
      </c>
      <c r="O188" s="312">
        <v>45382</v>
      </c>
      <c r="P188" s="276"/>
      <c r="Q188" s="125" t="s">
        <v>15</v>
      </c>
      <c r="R188" s="91"/>
      <c r="S188" s="91"/>
      <c r="T188" s="91"/>
      <c r="U188" s="91"/>
      <c r="V188" s="91"/>
      <c r="W188" s="91"/>
      <c r="X188" s="91"/>
      <c r="Y188" s="91"/>
      <c r="Z188" s="72"/>
    </row>
    <row r="189" spans="1:26" ht="20.100000000000001" customHeight="1" x14ac:dyDescent="0.15">
      <c r="A189" s="51"/>
      <c r="B189" s="51"/>
      <c r="C189" s="63"/>
      <c r="D189" s="91"/>
      <c r="E189" s="91"/>
      <c r="F189" s="91"/>
      <c r="G189" s="91"/>
      <c r="H189" s="91"/>
      <c r="I189" s="82" t="s">
        <v>183</v>
      </c>
      <c r="J189" s="74" t="str">
        <f>日付例&amp;"　年月日を入力してください。"</f>
        <v>例)2024/4/1、R6/4/1　年月日を入力してください。</v>
      </c>
      <c r="K189" s="74"/>
      <c r="L189" s="71"/>
      <c r="M189" s="71"/>
      <c r="N189" s="71"/>
      <c r="O189" s="7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72"/>
    </row>
    <row r="190" spans="1:26" ht="20.100000000000001" customHeight="1" x14ac:dyDescent="0.15">
      <c r="A190" s="51"/>
      <c r="B190" s="51"/>
      <c r="C190" s="63"/>
      <c r="D190" s="129" t="s">
        <v>24</v>
      </c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88"/>
      <c r="S190" s="109"/>
      <c r="T190" s="109"/>
      <c r="U190" s="109"/>
      <c r="V190" s="109"/>
      <c r="W190" s="109"/>
      <c r="X190" s="109"/>
      <c r="Y190" s="109"/>
      <c r="Z190" s="72"/>
    </row>
    <row r="191" spans="1:26" ht="30" customHeight="1" x14ac:dyDescent="0.15">
      <c r="A191" s="51"/>
      <c r="B191" s="51"/>
      <c r="C191" s="67"/>
      <c r="D191" s="316" t="s">
        <v>12</v>
      </c>
      <c r="E191" s="317"/>
      <c r="F191" s="317"/>
      <c r="G191" s="317"/>
      <c r="H191" s="317"/>
      <c r="I191" s="317"/>
      <c r="J191" s="317"/>
      <c r="K191" s="318"/>
      <c r="L191" s="296" t="s">
        <v>157</v>
      </c>
      <c r="M191" s="297"/>
      <c r="N191" s="297"/>
      <c r="O191" s="298"/>
      <c r="P191" s="304" t="s">
        <v>112</v>
      </c>
      <c r="Q191" s="305"/>
      <c r="R191" s="305"/>
      <c r="S191" s="305"/>
      <c r="T191" s="306"/>
      <c r="U191" s="304" t="s">
        <v>113</v>
      </c>
      <c r="V191" s="305"/>
      <c r="W191" s="305"/>
      <c r="X191" s="305"/>
      <c r="Y191" s="426"/>
      <c r="Z191" s="72"/>
    </row>
    <row r="192" spans="1:26" ht="20.100000000000001" customHeight="1" x14ac:dyDescent="0.15">
      <c r="A192" s="51"/>
      <c r="B192" s="51"/>
      <c r="C192" s="67"/>
      <c r="D192" s="130">
        <v>3</v>
      </c>
      <c r="E192" s="319" t="s">
        <v>114</v>
      </c>
      <c r="F192" s="319"/>
      <c r="G192" s="319"/>
      <c r="H192" s="319"/>
      <c r="I192" s="319"/>
      <c r="J192" s="319"/>
      <c r="K192" s="320"/>
      <c r="L192" s="293">
        <v>12000</v>
      </c>
      <c r="M192" s="294"/>
      <c r="N192" s="294"/>
      <c r="O192" s="295"/>
      <c r="P192" s="349">
        <v>10000</v>
      </c>
      <c r="Q192" s="350"/>
      <c r="R192" s="350"/>
      <c r="S192" s="350"/>
      <c r="T192" s="351"/>
      <c r="U192" s="349">
        <v>11000</v>
      </c>
      <c r="V192" s="350"/>
      <c r="W192" s="350"/>
      <c r="X192" s="350"/>
      <c r="Y192" s="427"/>
      <c r="Z192" s="72"/>
    </row>
    <row r="193" spans="1:27" ht="20.100000000000001" customHeight="1" x14ac:dyDescent="0.15">
      <c r="A193" s="51"/>
      <c r="B193" s="51"/>
      <c r="C193" s="67"/>
      <c r="D193" s="131">
        <v>4</v>
      </c>
      <c r="E193" s="310" t="s">
        <v>115</v>
      </c>
      <c r="F193" s="310"/>
      <c r="G193" s="310"/>
      <c r="H193" s="310"/>
      <c r="I193" s="310"/>
      <c r="J193" s="310"/>
      <c r="K193" s="311"/>
      <c r="L193" s="290"/>
      <c r="M193" s="291"/>
      <c r="N193" s="291"/>
      <c r="O193" s="292"/>
      <c r="P193" s="307"/>
      <c r="Q193" s="308"/>
      <c r="R193" s="308"/>
      <c r="S193" s="308"/>
      <c r="T193" s="309"/>
      <c r="U193" s="307"/>
      <c r="V193" s="308"/>
      <c r="W193" s="308"/>
      <c r="X193" s="308"/>
      <c r="Y193" s="428"/>
      <c r="Z193" s="72"/>
    </row>
    <row r="194" spans="1:27" ht="20.100000000000001" customHeight="1" x14ac:dyDescent="0.15">
      <c r="A194" s="51"/>
      <c r="B194" s="51"/>
      <c r="C194" s="67"/>
      <c r="D194" s="131">
        <v>5</v>
      </c>
      <c r="E194" s="310" t="s">
        <v>116</v>
      </c>
      <c r="F194" s="310"/>
      <c r="G194" s="310"/>
      <c r="H194" s="310"/>
      <c r="I194" s="310"/>
      <c r="J194" s="310"/>
      <c r="K194" s="311"/>
      <c r="L194" s="290"/>
      <c r="M194" s="291"/>
      <c r="N194" s="291"/>
      <c r="O194" s="292"/>
      <c r="P194" s="307"/>
      <c r="Q194" s="308"/>
      <c r="R194" s="308"/>
      <c r="S194" s="308"/>
      <c r="T194" s="309"/>
      <c r="U194" s="307"/>
      <c r="V194" s="308"/>
      <c r="W194" s="308"/>
      <c r="X194" s="308"/>
      <c r="Y194" s="428"/>
      <c r="Z194" s="72"/>
    </row>
    <row r="195" spans="1:27" ht="20.100000000000001" customHeight="1" x14ac:dyDescent="0.15">
      <c r="A195" s="51"/>
      <c r="B195" s="51"/>
      <c r="C195" s="67"/>
      <c r="D195" s="131">
        <v>6</v>
      </c>
      <c r="E195" s="310" t="s">
        <v>117</v>
      </c>
      <c r="F195" s="310"/>
      <c r="G195" s="310"/>
      <c r="H195" s="310"/>
      <c r="I195" s="310"/>
      <c r="J195" s="310"/>
      <c r="K195" s="311"/>
      <c r="L195" s="290"/>
      <c r="M195" s="291"/>
      <c r="N195" s="291"/>
      <c r="O195" s="292"/>
      <c r="P195" s="307"/>
      <c r="Q195" s="308"/>
      <c r="R195" s="308"/>
      <c r="S195" s="308"/>
      <c r="T195" s="309"/>
      <c r="U195" s="307"/>
      <c r="V195" s="308"/>
      <c r="W195" s="308"/>
      <c r="X195" s="308"/>
      <c r="Y195" s="428"/>
      <c r="Z195" s="72"/>
    </row>
    <row r="196" spans="1:27" ht="20.100000000000001" customHeight="1" x14ac:dyDescent="0.15">
      <c r="A196" s="51"/>
      <c r="B196" s="51"/>
      <c r="C196" s="67"/>
      <c r="D196" s="131">
        <v>7</v>
      </c>
      <c r="E196" s="310" t="s">
        <v>118</v>
      </c>
      <c r="F196" s="310"/>
      <c r="G196" s="310"/>
      <c r="H196" s="310"/>
      <c r="I196" s="310"/>
      <c r="J196" s="310"/>
      <c r="K196" s="311"/>
      <c r="L196" s="290"/>
      <c r="M196" s="291"/>
      <c r="N196" s="291"/>
      <c r="O196" s="292"/>
      <c r="P196" s="307"/>
      <c r="Q196" s="308"/>
      <c r="R196" s="308"/>
      <c r="S196" s="308"/>
      <c r="T196" s="309"/>
      <c r="U196" s="307"/>
      <c r="V196" s="308"/>
      <c r="W196" s="308"/>
      <c r="X196" s="308"/>
      <c r="Y196" s="428"/>
      <c r="Z196" s="72"/>
    </row>
    <row r="197" spans="1:27" ht="20.100000000000001" customHeight="1" thickBot="1" x14ac:dyDescent="0.2">
      <c r="A197" s="51"/>
      <c r="B197" s="51"/>
      <c r="C197" s="67"/>
      <c r="D197" s="132">
        <v>8</v>
      </c>
      <c r="E197" s="352"/>
      <c r="F197" s="352"/>
      <c r="G197" s="352"/>
      <c r="H197" s="352"/>
      <c r="I197" s="352"/>
      <c r="J197" s="352"/>
      <c r="K197" s="353"/>
      <c r="L197" s="360"/>
      <c r="M197" s="361"/>
      <c r="N197" s="361"/>
      <c r="O197" s="362"/>
      <c r="P197" s="420"/>
      <c r="Q197" s="421"/>
      <c r="R197" s="421"/>
      <c r="S197" s="421"/>
      <c r="T197" s="422"/>
      <c r="U197" s="420"/>
      <c r="V197" s="421"/>
      <c r="W197" s="421"/>
      <c r="X197" s="421"/>
      <c r="Y197" s="429"/>
      <c r="Z197" s="72"/>
    </row>
    <row r="198" spans="1:27" ht="20.100000000000001" customHeight="1" thickTop="1" x14ac:dyDescent="0.15">
      <c r="A198" s="51"/>
      <c r="B198" s="51"/>
      <c r="C198" s="67"/>
      <c r="D198" s="133"/>
      <c r="E198" s="371" t="s">
        <v>13</v>
      </c>
      <c r="F198" s="371"/>
      <c r="G198" s="371"/>
      <c r="H198" s="371"/>
      <c r="I198" s="371"/>
      <c r="J198" s="371"/>
      <c r="K198" s="372"/>
      <c r="L198" s="357">
        <f>SUM(L192:O197)</f>
        <v>12000</v>
      </c>
      <c r="M198" s="358"/>
      <c r="N198" s="358"/>
      <c r="O198" s="359"/>
      <c r="P198" s="423">
        <f>SUM(P192:Q197)</f>
        <v>10000</v>
      </c>
      <c r="Q198" s="424"/>
      <c r="R198" s="424"/>
      <c r="S198" s="424"/>
      <c r="T198" s="425"/>
      <c r="U198" s="423">
        <f>SUM(U192:V197)</f>
        <v>11000</v>
      </c>
      <c r="V198" s="424"/>
      <c r="W198" s="424"/>
      <c r="X198" s="424"/>
      <c r="Y198" s="430"/>
      <c r="Z198" s="72"/>
    </row>
    <row r="199" spans="1:27" ht="20.100000000000001" customHeight="1" x14ac:dyDescent="0.15">
      <c r="A199" s="51"/>
      <c r="B199" s="51"/>
      <c r="C199" s="67"/>
      <c r="D199" s="68"/>
      <c r="E199" s="69"/>
      <c r="F199" s="69"/>
      <c r="G199" s="69"/>
      <c r="H199" s="69"/>
      <c r="I199" s="105"/>
      <c r="J199" s="51"/>
      <c r="K199" s="51"/>
      <c r="L199" s="51"/>
      <c r="M199" s="51"/>
      <c r="N199" s="134"/>
      <c r="O199" s="135"/>
      <c r="P199" s="134"/>
      <c r="Q199" s="136"/>
      <c r="R199" s="137"/>
      <c r="S199" s="137"/>
      <c r="T199" s="137"/>
      <c r="U199" s="137"/>
      <c r="V199" s="137"/>
      <c r="W199" s="137"/>
      <c r="X199" s="137"/>
      <c r="Y199" s="137"/>
      <c r="Z199" s="72"/>
    </row>
    <row r="200" spans="1:27" ht="20.100000000000001" customHeight="1" x14ac:dyDescent="0.15">
      <c r="A200" s="51"/>
      <c r="B200" s="51"/>
      <c r="C200" s="85"/>
      <c r="D200" s="86"/>
      <c r="E200" s="86"/>
      <c r="F200" s="86"/>
      <c r="G200" s="86"/>
      <c r="H200" s="86"/>
      <c r="I200" s="138"/>
      <c r="J200" s="88"/>
      <c r="K200" s="88"/>
      <c r="L200" s="88"/>
      <c r="M200" s="88"/>
      <c r="N200" s="88"/>
      <c r="O200" s="139"/>
      <c r="P200" s="88"/>
      <c r="Q200" s="139"/>
      <c r="R200" s="88"/>
      <c r="S200" s="88"/>
      <c r="T200" s="88"/>
      <c r="U200" s="88"/>
      <c r="V200" s="88"/>
      <c r="W200" s="88"/>
      <c r="X200" s="88"/>
      <c r="Y200" s="88"/>
      <c r="Z200" s="89"/>
    </row>
    <row r="201" spans="1:27" ht="20.100000000000001" customHeight="1" x14ac:dyDescent="0.15">
      <c r="A201" s="51"/>
      <c r="B201" s="51"/>
      <c r="C201" s="69"/>
      <c r="D201" s="69"/>
      <c r="E201" s="69"/>
      <c r="F201" s="69"/>
      <c r="G201" s="69"/>
      <c r="H201" s="69"/>
      <c r="I201" s="105"/>
      <c r="J201" s="91"/>
      <c r="K201" s="91"/>
      <c r="L201" s="91"/>
      <c r="M201" s="91"/>
      <c r="N201" s="91"/>
      <c r="O201" s="136"/>
      <c r="P201" s="91"/>
      <c r="Q201" s="136"/>
      <c r="R201" s="91"/>
      <c r="S201" s="91"/>
      <c r="T201" s="91"/>
      <c r="U201" s="91"/>
      <c r="V201" s="91"/>
      <c r="W201" s="91"/>
      <c r="X201" s="91"/>
      <c r="Y201" s="91"/>
      <c r="Z201" s="91"/>
      <c r="AA201" s="69"/>
    </row>
    <row r="202" spans="1:27" ht="20.100000000000001" customHeight="1" x14ac:dyDescent="0.15">
      <c r="A202" s="51"/>
      <c r="B202" s="51"/>
      <c r="C202" s="69"/>
      <c r="D202" s="69"/>
      <c r="E202" s="69"/>
      <c r="F202" s="69"/>
      <c r="G202" s="69"/>
      <c r="H202" s="69"/>
      <c r="I202" s="69"/>
      <c r="J202" s="91"/>
      <c r="K202" s="91"/>
      <c r="L202" s="91"/>
      <c r="M202" s="69"/>
      <c r="N202" s="106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</row>
    <row r="203" spans="1:27" ht="20.100000000000001" customHeight="1" x14ac:dyDescent="0.15">
      <c r="A203" s="51"/>
      <c r="B203" s="51"/>
      <c r="C203" s="329" t="s">
        <v>158</v>
      </c>
      <c r="D203" s="330"/>
      <c r="E203" s="330"/>
      <c r="F203" s="330"/>
      <c r="G203" s="330"/>
      <c r="H203" s="331"/>
      <c r="I203" s="108"/>
      <c r="N203" s="110"/>
    </row>
    <row r="204" spans="1:27" ht="20.100000000000001" customHeight="1" x14ac:dyDescent="0.15">
      <c r="A204" s="51"/>
      <c r="B204" s="51"/>
      <c r="C204" s="63"/>
      <c r="D204" s="64"/>
      <c r="E204" s="64"/>
      <c r="F204" s="64"/>
      <c r="G204" s="64"/>
      <c r="H204" s="64"/>
      <c r="I204" s="64"/>
      <c r="J204" s="65"/>
      <c r="K204" s="65"/>
      <c r="L204" s="140"/>
      <c r="M204" s="65"/>
      <c r="N204" s="113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6"/>
    </row>
    <row r="205" spans="1:27" ht="30" customHeight="1" x14ac:dyDescent="0.15">
      <c r="A205" s="51"/>
      <c r="B205" s="51"/>
      <c r="C205" s="63"/>
      <c r="D205" s="378" t="s">
        <v>147</v>
      </c>
      <c r="E205" s="378"/>
      <c r="F205" s="378"/>
      <c r="G205" s="378"/>
      <c r="H205" s="378"/>
      <c r="I205" s="378"/>
      <c r="J205" s="378"/>
      <c r="K205" s="378"/>
      <c r="L205" s="378"/>
      <c r="M205" s="378"/>
      <c r="N205" s="378"/>
      <c r="O205" s="378"/>
      <c r="P205" s="378"/>
      <c r="Q205" s="378"/>
      <c r="R205" s="378"/>
      <c r="S205" s="378"/>
      <c r="T205" s="378"/>
      <c r="U205" s="141"/>
      <c r="V205" s="141"/>
      <c r="W205" s="141"/>
      <c r="X205" s="141"/>
      <c r="Y205" s="141"/>
      <c r="Z205" s="142"/>
      <c r="AA205" s="143"/>
    </row>
    <row r="206" spans="1:27" ht="30" customHeight="1" x14ac:dyDescent="0.15">
      <c r="A206" s="51">
        <f>IF(COUNTIF(M207:M266,"○")&lt;1, 1001, 0)</f>
        <v>0</v>
      </c>
      <c r="B206" s="207"/>
      <c r="C206" s="63"/>
      <c r="D206" s="144"/>
      <c r="E206" s="377" t="s">
        <v>148</v>
      </c>
      <c r="F206" s="377"/>
      <c r="G206" s="377"/>
      <c r="H206" s="377"/>
      <c r="I206" s="377"/>
      <c r="J206" s="377"/>
      <c r="K206" s="377"/>
      <c r="L206" s="379"/>
      <c r="M206" s="380" t="s">
        <v>16</v>
      </c>
      <c r="N206" s="381"/>
      <c r="O206" s="145" t="s">
        <v>49</v>
      </c>
      <c r="P206" s="376" t="s">
        <v>39</v>
      </c>
      <c r="Q206" s="377"/>
      <c r="R206" s="377"/>
      <c r="S206" s="209" t="s">
        <v>146</v>
      </c>
      <c r="T206" s="210"/>
      <c r="U206" s="147" t="s">
        <v>66</v>
      </c>
      <c r="V206" s="148"/>
      <c r="W206" s="148"/>
      <c r="X206" s="148"/>
      <c r="Y206" s="148"/>
      <c r="Z206" s="81"/>
    </row>
    <row r="207" spans="1:27" ht="20.100000000000001" customHeight="1" x14ac:dyDescent="0.15">
      <c r="A207" s="51">
        <f>IF(AND(M207="○", S207&lt;&gt;"○"), 1001,0)</f>
        <v>0</v>
      </c>
      <c r="B207" s="51"/>
      <c r="C207" s="67"/>
      <c r="D207" s="149">
        <v>1</v>
      </c>
      <c r="E207" s="387" t="s">
        <v>149</v>
      </c>
      <c r="F207" s="237" t="s">
        <v>67</v>
      </c>
      <c r="G207" s="238"/>
      <c r="H207" s="238"/>
      <c r="I207" s="238"/>
      <c r="J207" s="238"/>
      <c r="K207" s="238"/>
      <c r="L207" s="239"/>
      <c r="M207" s="235" t="s">
        <v>234</v>
      </c>
      <c r="N207" s="236"/>
      <c r="O207" s="363"/>
      <c r="P207" s="384" t="s">
        <v>40</v>
      </c>
      <c r="Q207" s="384"/>
      <c r="R207" s="384"/>
      <c r="S207" s="218" t="s">
        <v>234</v>
      </c>
      <c r="T207" s="219"/>
      <c r="U207" s="1"/>
      <c r="V207" s="150"/>
      <c r="W207" s="150"/>
      <c r="X207" s="150"/>
      <c r="Y207" s="150"/>
      <c r="Z207" s="81"/>
    </row>
    <row r="208" spans="1:27" ht="20.100000000000001" customHeight="1" x14ac:dyDescent="0.15">
      <c r="A208" s="51">
        <f>IF(AND(M208="○", S207&lt;&gt;"○"), 1001,0)</f>
        <v>0</v>
      </c>
      <c r="B208" s="51"/>
      <c r="C208" s="67"/>
      <c r="D208" s="151">
        <f>D207+1</f>
        <v>2</v>
      </c>
      <c r="E208" s="388"/>
      <c r="F208" s="213" t="s">
        <v>68</v>
      </c>
      <c r="G208" s="214"/>
      <c r="H208" s="214"/>
      <c r="I208" s="214"/>
      <c r="J208" s="214"/>
      <c r="K208" s="214"/>
      <c r="L208" s="215"/>
      <c r="M208" s="230"/>
      <c r="N208" s="231"/>
      <c r="O208" s="364"/>
      <c r="P208" s="385"/>
      <c r="Q208" s="385"/>
      <c r="R208" s="385"/>
      <c r="S208" s="220"/>
      <c r="T208" s="221"/>
      <c r="U208" s="2"/>
      <c r="V208" s="150"/>
      <c r="W208" s="150"/>
      <c r="X208" s="150"/>
      <c r="Y208" s="150"/>
      <c r="Z208" s="81"/>
    </row>
    <row r="209" spans="1:26" ht="20.100000000000001" customHeight="1" x14ac:dyDescent="0.15">
      <c r="A209" s="51">
        <f>IF(AND(M209="○", S207&lt;&gt;"○"), 1001,0)</f>
        <v>0</v>
      </c>
      <c r="B209" s="51"/>
      <c r="C209" s="67"/>
      <c r="D209" s="153">
        <f t="shared" ref="D209:D271" si="0">D208+1</f>
        <v>3</v>
      </c>
      <c r="E209" s="389"/>
      <c r="F209" s="354" t="s">
        <v>69</v>
      </c>
      <c r="G209" s="355"/>
      <c r="H209" s="355"/>
      <c r="I209" s="355"/>
      <c r="J209" s="355"/>
      <c r="K209" s="355"/>
      <c r="L209" s="356"/>
      <c r="M209" s="366"/>
      <c r="N209" s="367"/>
      <c r="O209" s="365"/>
      <c r="P209" s="386"/>
      <c r="Q209" s="386"/>
      <c r="R209" s="386"/>
      <c r="S209" s="382"/>
      <c r="T209" s="383"/>
      <c r="U209" s="3"/>
      <c r="V209" s="150"/>
      <c r="W209" s="150"/>
      <c r="X209" s="150"/>
      <c r="Y209" s="150"/>
      <c r="Z209" s="81"/>
    </row>
    <row r="210" spans="1:26" ht="20.100000000000001" customHeight="1" x14ac:dyDescent="0.15">
      <c r="A210" s="51">
        <f>IF(AND(M210="○", S210&lt;&gt;"○"), 1001,0)</f>
        <v>0</v>
      </c>
      <c r="B210" s="51"/>
      <c r="C210" s="67"/>
      <c r="D210" s="149">
        <f t="shared" si="0"/>
        <v>4</v>
      </c>
      <c r="E210" s="368" t="s">
        <v>70</v>
      </c>
      <c r="F210" s="237" t="s">
        <v>97</v>
      </c>
      <c r="G210" s="238"/>
      <c r="H210" s="238"/>
      <c r="I210" s="238"/>
      <c r="J210" s="238"/>
      <c r="K210" s="238"/>
      <c r="L210" s="239"/>
      <c r="M210" s="235"/>
      <c r="N210" s="236"/>
      <c r="O210" s="363"/>
      <c r="P210" s="384" t="s">
        <v>41</v>
      </c>
      <c r="Q210" s="384"/>
      <c r="R210" s="384"/>
      <c r="S210" s="251"/>
      <c r="T210" s="252"/>
      <c r="U210" s="4"/>
      <c r="V210" s="150"/>
      <c r="W210" s="150"/>
      <c r="X210" s="150"/>
      <c r="Y210" s="150"/>
      <c r="Z210" s="81"/>
    </row>
    <row r="211" spans="1:26" ht="20.100000000000001" customHeight="1" x14ac:dyDescent="0.15">
      <c r="A211" s="51"/>
      <c r="B211" s="51"/>
      <c r="C211" s="67"/>
      <c r="D211" s="151">
        <f t="shared" si="0"/>
        <v>5</v>
      </c>
      <c r="E211" s="369"/>
      <c r="F211" s="213" t="s">
        <v>71</v>
      </c>
      <c r="G211" s="214"/>
      <c r="H211" s="214"/>
      <c r="I211" s="214"/>
      <c r="J211" s="214"/>
      <c r="K211" s="214"/>
      <c r="L211" s="215"/>
      <c r="M211" s="230"/>
      <c r="N211" s="231"/>
      <c r="O211" s="364"/>
      <c r="P211" s="211"/>
      <c r="Q211" s="211"/>
      <c r="R211" s="211"/>
      <c r="S211" s="211"/>
      <c r="T211" s="211"/>
      <c r="U211" s="5"/>
      <c r="V211" s="150"/>
      <c r="W211" s="150"/>
      <c r="X211" s="150"/>
      <c r="Y211" s="150"/>
      <c r="Z211" s="81"/>
    </row>
    <row r="212" spans="1:26" ht="20.100000000000001" customHeight="1" x14ac:dyDescent="0.15">
      <c r="A212" s="51"/>
      <c r="B212" s="51"/>
      <c r="C212" s="67"/>
      <c r="D212" s="151">
        <f t="shared" si="0"/>
        <v>6</v>
      </c>
      <c r="E212" s="369"/>
      <c r="F212" s="213" t="s">
        <v>72</v>
      </c>
      <c r="G212" s="214"/>
      <c r="H212" s="214"/>
      <c r="I212" s="214"/>
      <c r="J212" s="214"/>
      <c r="K212" s="214"/>
      <c r="L212" s="215"/>
      <c r="M212" s="230"/>
      <c r="N212" s="231"/>
      <c r="O212" s="364"/>
      <c r="P212" s="211"/>
      <c r="Q212" s="211"/>
      <c r="R212" s="211"/>
      <c r="S212" s="211"/>
      <c r="T212" s="211"/>
      <c r="U212" s="5"/>
      <c r="V212" s="150"/>
      <c r="W212" s="150"/>
      <c r="X212" s="150"/>
      <c r="Y212" s="150"/>
      <c r="Z212" s="81"/>
    </row>
    <row r="213" spans="1:26" ht="20.100000000000001" customHeight="1" x14ac:dyDescent="0.15">
      <c r="A213" s="51"/>
      <c r="B213" s="51"/>
      <c r="C213" s="67"/>
      <c r="D213" s="151">
        <f t="shared" si="0"/>
        <v>7</v>
      </c>
      <c r="E213" s="369"/>
      <c r="F213" s="213" t="s">
        <v>73</v>
      </c>
      <c r="G213" s="214"/>
      <c r="H213" s="214"/>
      <c r="I213" s="214"/>
      <c r="J213" s="214"/>
      <c r="K213" s="214"/>
      <c r="L213" s="215"/>
      <c r="M213" s="230"/>
      <c r="N213" s="231"/>
      <c r="O213" s="364"/>
      <c r="P213" s="211"/>
      <c r="Q213" s="211"/>
      <c r="R213" s="211"/>
      <c r="S213" s="211"/>
      <c r="T213" s="211"/>
      <c r="U213" s="5"/>
      <c r="V213" s="150"/>
      <c r="W213" s="150"/>
      <c r="X213" s="150"/>
      <c r="Y213" s="150"/>
      <c r="Z213" s="81"/>
    </row>
    <row r="214" spans="1:26" ht="20.100000000000001" customHeight="1" x14ac:dyDescent="0.15">
      <c r="A214" s="51"/>
      <c r="B214" s="51"/>
      <c r="C214" s="67"/>
      <c r="D214" s="151">
        <f t="shared" si="0"/>
        <v>8</v>
      </c>
      <c r="E214" s="369"/>
      <c r="F214" s="213" t="s">
        <v>74</v>
      </c>
      <c r="G214" s="214"/>
      <c r="H214" s="214"/>
      <c r="I214" s="214"/>
      <c r="J214" s="214"/>
      <c r="K214" s="214"/>
      <c r="L214" s="215"/>
      <c r="M214" s="230"/>
      <c r="N214" s="231"/>
      <c r="O214" s="364"/>
      <c r="P214" s="211"/>
      <c r="Q214" s="211"/>
      <c r="R214" s="211"/>
      <c r="S214" s="211"/>
      <c r="T214" s="211"/>
      <c r="U214" s="5"/>
      <c r="V214" s="150"/>
      <c r="W214" s="150"/>
      <c r="X214" s="150"/>
      <c r="Y214" s="150"/>
      <c r="Z214" s="81"/>
    </row>
    <row r="215" spans="1:26" ht="20.100000000000001" customHeight="1" x14ac:dyDescent="0.15">
      <c r="A215" s="51"/>
      <c r="B215" s="51"/>
      <c r="C215" s="67"/>
      <c r="D215" s="151">
        <f t="shared" si="0"/>
        <v>9</v>
      </c>
      <c r="E215" s="369"/>
      <c r="F215" s="213" t="s">
        <v>75</v>
      </c>
      <c r="G215" s="214"/>
      <c r="H215" s="214"/>
      <c r="I215" s="214"/>
      <c r="J215" s="214"/>
      <c r="K215" s="214"/>
      <c r="L215" s="215"/>
      <c r="M215" s="230"/>
      <c r="N215" s="231"/>
      <c r="O215" s="364"/>
      <c r="P215" s="211"/>
      <c r="Q215" s="211"/>
      <c r="R215" s="211"/>
      <c r="S215" s="211"/>
      <c r="T215" s="211"/>
      <c r="U215" s="5"/>
      <c r="V215" s="150"/>
      <c r="W215" s="150"/>
      <c r="X215" s="150"/>
      <c r="Y215" s="150"/>
      <c r="Z215" s="81"/>
    </row>
    <row r="216" spans="1:26" ht="20.100000000000001" customHeight="1" x14ac:dyDescent="0.15">
      <c r="A216" s="51"/>
      <c r="B216" s="51"/>
      <c r="C216" s="67"/>
      <c r="D216" s="151">
        <f t="shared" si="0"/>
        <v>10</v>
      </c>
      <c r="E216" s="369"/>
      <c r="F216" s="213" t="s">
        <v>76</v>
      </c>
      <c r="G216" s="214"/>
      <c r="H216" s="214"/>
      <c r="I216" s="214"/>
      <c r="J216" s="214"/>
      <c r="K216" s="214"/>
      <c r="L216" s="215"/>
      <c r="M216" s="230"/>
      <c r="N216" s="231"/>
      <c r="O216" s="364"/>
      <c r="P216" s="211"/>
      <c r="Q216" s="211"/>
      <c r="R216" s="211"/>
      <c r="S216" s="211"/>
      <c r="T216" s="211"/>
      <c r="U216" s="5"/>
      <c r="V216" s="150"/>
      <c r="W216" s="150"/>
      <c r="X216" s="150"/>
      <c r="Y216" s="150"/>
      <c r="Z216" s="81"/>
    </row>
    <row r="217" spans="1:26" ht="20.100000000000001" customHeight="1" x14ac:dyDescent="0.15">
      <c r="A217" s="51"/>
      <c r="B217" s="51"/>
      <c r="C217" s="67"/>
      <c r="D217" s="151">
        <f t="shared" si="0"/>
        <v>11</v>
      </c>
      <c r="E217" s="369"/>
      <c r="F217" s="213" t="s">
        <v>77</v>
      </c>
      <c r="G217" s="214"/>
      <c r="H217" s="214"/>
      <c r="I217" s="214"/>
      <c r="J217" s="214"/>
      <c r="K217" s="214"/>
      <c r="L217" s="215"/>
      <c r="M217" s="230"/>
      <c r="N217" s="231"/>
      <c r="O217" s="364"/>
      <c r="P217" s="211"/>
      <c r="Q217" s="211"/>
      <c r="R217" s="211"/>
      <c r="S217" s="211"/>
      <c r="T217" s="211"/>
      <c r="U217" s="5"/>
      <c r="V217" s="150"/>
      <c r="W217" s="150"/>
      <c r="X217" s="150"/>
      <c r="Y217" s="150"/>
      <c r="Z217" s="81"/>
    </row>
    <row r="218" spans="1:26" ht="20.100000000000001" customHeight="1" x14ac:dyDescent="0.15">
      <c r="A218" s="51"/>
      <c r="B218" s="155"/>
      <c r="C218" s="68"/>
      <c r="D218" s="151">
        <f t="shared" si="0"/>
        <v>12</v>
      </c>
      <c r="E218" s="369"/>
      <c r="F218" s="213" t="s">
        <v>78</v>
      </c>
      <c r="G218" s="214"/>
      <c r="H218" s="214"/>
      <c r="I218" s="214"/>
      <c r="J218" s="214"/>
      <c r="K218" s="214"/>
      <c r="L218" s="215"/>
      <c r="M218" s="230"/>
      <c r="N218" s="231"/>
      <c r="O218" s="364"/>
      <c r="P218" s="211"/>
      <c r="Q218" s="211"/>
      <c r="R218" s="211"/>
      <c r="S218" s="211"/>
      <c r="T218" s="211"/>
      <c r="U218" s="5"/>
      <c r="V218" s="150"/>
      <c r="W218" s="150"/>
      <c r="X218" s="150"/>
      <c r="Y218" s="150"/>
      <c r="Z218" s="81"/>
    </row>
    <row r="219" spans="1:26" ht="20.100000000000001" customHeight="1" x14ac:dyDescent="0.15">
      <c r="A219" s="51"/>
      <c r="B219" s="155"/>
      <c r="C219" s="68"/>
      <c r="D219" s="151">
        <f t="shared" si="0"/>
        <v>13</v>
      </c>
      <c r="E219" s="369"/>
      <c r="F219" s="213" t="s">
        <v>98</v>
      </c>
      <c r="G219" s="214"/>
      <c r="H219" s="214"/>
      <c r="I219" s="214"/>
      <c r="J219" s="214"/>
      <c r="K219" s="214"/>
      <c r="L219" s="215"/>
      <c r="M219" s="230"/>
      <c r="N219" s="231"/>
      <c r="O219" s="364"/>
      <c r="P219" s="211"/>
      <c r="Q219" s="211"/>
      <c r="R219" s="211"/>
      <c r="S219" s="211"/>
      <c r="T219" s="211"/>
      <c r="U219" s="5"/>
      <c r="V219" s="150"/>
      <c r="W219" s="150"/>
      <c r="X219" s="150"/>
      <c r="Y219" s="150"/>
      <c r="Z219" s="81"/>
    </row>
    <row r="220" spans="1:26" ht="20.100000000000001" customHeight="1" x14ac:dyDescent="0.15">
      <c r="A220" s="51"/>
      <c r="B220" s="155"/>
      <c r="C220" s="68"/>
      <c r="D220" s="151">
        <f t="shared" si="0"/>
        <v>14</v>
      </c>
      <c r="E220" s="369"/>
      <c r="F220" s="213" t="s">
        <v>99</v>
      </c>
      <c r="G220" s="214"/>
      <c r="H220" s="214"/>
      <c r="I220" s="214"/>
      <c r="J220" s="214"/>
      <c r="K220" s="214"/>
      <c r="L220" s="215"/>
      <c r="M220" s="230"/>
      <c r="N220" s="231"/>
      <c r="O220" s="364"/>
      <c r="P220" s="211"/>
      <c r="Q220" s="211"/>
      <c r="R220" s="211"/>
      <c r="S220" s="211"/>
      <c r="T220" s="211"/>
      <c r="U220" s="5"/>
      <c r="V220" s="150"/>
      <c r="W220" s="150"/>
      <c r="X220" s="150"/>
      <c r="Y220" s="150"/>
      <c r="Z220" s="81"/>
    </row>
    <row r="221" spans="1:26" ht="20.100000000000001" customHeight="1" x14ac:dyDescent="0.15">
      <c r="B221" s="81"/>
      <c r="D221" s="151">
        <f t="shared" si="0"/>
        <v>15</v>
      </c>
      <c r="E221" s="369"/>
      <c r="F221" s="213" t="s">
        <v>100</v>
      </c>
      <c r="G221" s="214"/>
      <c r="H221" s="214"/>
      <c r="I221" s="214"/>
      <c r="J221" s="214"/>
      <c r="K221" s="214"/>
      <c r="L221" s="215"/>
      <c r="M221" s="230"/>
      <c r="N221" s="231"/>
      <c r="O221" s="364"/>
      <c r="P221" s="211"/>
      <c r="Q221" s="211"/>
      <c r="R221" s="211"/>
      <c r="S221" s="211"/>
      <c r="T221" s="211"/>
      <c r="U221" s="5"/>
      <c r="V221" s="150"/>
      <c r="W221" s="150"/>
      <c r="X221" s="150"/>
      <c r="Y221" s="150"/>
      <c r="Z221" s="81"/>
    </row>
    <row r="222" spans="1:26" ht="20.100000000000001" customHeight="1" x14ac:dyDescent="0.15">
      <c r="B222" s="81"/>
      <c r="D222" s="151">
        <f t="shared" si="0"/>
        <v>16</v>
      </c>
      <c r="E222" s="369"/>
      <c r="F222" s="213" t="s">
        <v>79</v>
      </c>
      <c r="G222" s="214"/>
      <c r="H222" s="214"/>
      <c r="I222" s="214"/>
      <c r="J222" s="214"/>
      <c r="K222" s="214"/>
      <c r="L222" s="215"/>
      <c r="M222" s="230"/>
      <c r="N222" s="231"/>
      <c r="O222" s="364"/>
      <c r="P222" s="211"/>
      <c r="Q222" s="211"/>
      <c r="R222" s="211"/>
      <c r="S222" s="211"/>
      <c r="T222" s="211"/>
      <c r="U222" s="5"/>
      <c r="V222" s="150"/>
      <c r="W222" s="150"/>
      <c r="X222" s="150"/>
      <c r="Y222" s="150"/>
      <c r="Z222" s="81"/>
    </row>
    <row r="223" spans="1:26" ht="20.100000000000001" customHeight="1" x14ac:dyDescent="0.15">
      <c r="B223" s="81"/>
      <c r="D223" s="151">
        <f t="shared" si="0"/>
        <v>17</v>
      </c>
      <c r="E223" s="369"/>
      <c r="F223" s="213" t="s">
        <v>50</v>
      </c>
      <c r="G223" s="214"/>
      <c r="H223" s="214"/>
      <c r="I223" s="214"/>
      <c r="J223" s="214"/>
      <c r="K223" s="214"/>
      <c r="L223" s="215"/>
      <c r="M223" s="230"/>
      <c r="N223" s="231"/>
      <c r="O223" s="364"/>
      <c r="P223" s="211"/>
      <c r="Q223" s="211"/>
      <c r="R223" s="211"/>
      <c r="S223" s="211"/>
      <c r="T223" s="211"/>
      <c r="U223" s="5"/>
      <c r="V223" s="150"/>
      <c r="W223" s="150"/>
      <c r="X223" s="150"/>
      <c r="Y223" s="150"/>
      <c r="Z223" s="81"/>
    </row>
    <row r="224" spans="1:26" ht="20.100000000000001" customHeight="1" x14ac:dyDescent="0.15">
      <c r="B224" s="81"/>
      <c r="D224" s="153">
        <f t="shared" si="0"/>
        <v>18</v>
      </c>
      <c r="E224" s="370"/>
      <c r="F224" s="354" t="s">
        <v>51</v>
      </c>
      <c r="G224" s="355"/>
      <c r="H224" s="355"/>
      <c r="I224" s="355"/>
      <c r="J224" s="355"/>
      <c r="K224" s="355"/>
      <c r="L224" s="356"/>
      <c r="M224" s="366"/>
      <c r="N224" s="367"/>
      <c r="O224" s="365"/>
      <c r="P224" s="212"/>
      <c r="Q224" s="212"/>
      <c r="R224" s="212"/>
      <c r="S224" s="212"/>
      <c r="T224" s="212"/>
      <c r="U224" s="3"/>
      <c r="V224" s="150"/>
      <c r="W224" s="150"/>
      <c r="X224" s="150"/>
      <c r="Y224" s="150"/>
      <c r="Z224" s="81"/>
    </row>
    <row r="225" spans="1:26" ht="20.100000000000001" customHeight="1" x14ac:dyDescent="0.15">
      <c r="A225" s="47">
        <f>IF(AND(M225="○", O225="○", S225&lt;&gt;"○"), 1001,0)</f>
        <v>0</v>
      </c>
      <c r="B225" s="81"/>
      <c r="D225" s="149">
        <f t="shared" si="0"/>
        <v>19</v>
      </c>
      <c r="E225" s="368" t="s">
        <v>80</v>
      </c>
      <c r="F225" s="232" t="s">
        <v>141</v>
      </c>
      <c r="G225" s="237" t="s">
        <v>128</v>
      </c>
      <c r="H225" s="238"/>
      <c r="I225" s="238"/>
      <c r="J225" s="238"/>
      <c r="K225" s="238"/>
      <c r="L225" s="239"/>
      <c r="M225" s="235"/>
      <c r="N225" s="236"/>
      <c r="O225" s="6"/>
      <c r="P225" s="384" t="s">
        <v>42</v>
      </c>
      <c r="Q225" s="384"/>
      <c r="R225" s="384"/>
      <c r="S225" s="218"/>
      <c r="T225" s="219"/>
      <c r="U225" s="4"/>
      <c r="V225" s="150"/>
      <c r="W225" s="150"/>
      <c r="X225" s="150"/>
      <c r="Y225" s="150"/>
      <c r="Z225" s="81"/>
    </row>
    <row r="226" spans="1:26" ht="20.100000000000001" customHeight="1" x14ac:dyDescent="0.15">
      <c r="A226" s="51">
        <f>IF(AND(M226="○", O226="○", S225&lt;&gt;"○"), 1001,0)</f>
        <v>0</v>
      </c>
      <c r="B226" s="51"/>
      <c r="C226" s="67"/>
      <c r="D226" s="151">
        <f t="shared" si="0"/>
        <v>20</v>
      </c>
      <c r="E226" s="369"/>
      <c r="F226" s="233"/>
      <c r="G226" s="213" t="s">
        <v>56</v>
      </c>
      <c r="H226" s="214"/>
      <c r="I226" s="214"/>
      <c r="J226" s="214"/>
      <c r="K226" s="214"/>
      <c r="L226" s="215"/>
      <c r="M226" s="230"/>
      <c r="N226" s="231"/>
      <c r="O226" s="7"/>
      <c r="P226" s="385"/>
      <c r="Q226" s="385"/>
      <c r="R226" s="385"/>
      <c r="S226" s="220"/>
      <c r="T226" s="221"/>
      <c r="U226" s="5"/>
      <c r="V226" s="150"/>
      <c r="W226" s="150"/>
      <c r="X226" s="150"/>
      <c r="Y226" s="150"/>
      <c r="Z226" s="81"/>
    </row>
    <row r="227" spans="1:26" ht="20.100000000000001" customHeight="1" x14ac:dyDescent="0.15">
      <c r="A227" s="51">
        <f>IF(AND(M227="○", O227="○", S225&lt;&gt;"○"), 1001,0)</f>
        <v>0</v>
      </c>
      <c r="B227" s="51"/>
      <c r="C227" s="67"/>
      <c r="D227" s="151">
        <f t="shared" si="0"/>
        <v>21</v>
      </c>
      <c r="E227" s="369"/>
      <c r="F227" s="233"/>
      <c r="G227" s="213" t="s">
        <v>57</v>
      </c>
      <c r="H227" s="214"/>
      <c r="I227" s="214"/>
      <c r="J227" s="214"/>
      <c r="K227" s="214"/>
      <c r="L227" s="215"/>
      <c r="M227" s="230"/>
      <c r="N227" s="231"/>
      <c r="O227" s="7"/>
      <c r="P227" s="385"/>
      <c r="Q227" s="385"/>
      <c r="R227" s="385"/>
      <c r="S227" s="220"/>
      <c r="T227" s="221"/>
      <c r="U227" s="5"/>
      <c r="V227" s="150"/>
      <c r="W227" s="150"/>
      <c r="X227" s="150"/>
      <c r="Y227" s="150"/>
      <c r="Z227" s="81"/>
    </row>
    <row r="228" spans="1:26" ht="20.100000000000001" customHeight="1" x14ac:dyDescent="0.15">
      <c r="A228" s="51">
        <f>IF(AND(M228="○", O228="○", S225&lt;&gt;"○"), 1001,0)</f>
        <v>0</v>
      </c>
      <c r="B228" s="51"/>
      <c r="C228" s="67"/>
      <c r="D228" s="151">
        <f t="shared" si="0"/>
        <v>22</v>
      </c>
      <c r="E228" s="369"/>
      <c r="F228" s="233"/>
      <c r="G228" s="213" t="s">
        <v>52</v>
      </c>
      <c r="H228" s="214"/>
      <c r="I228" s="214"/>
      <c r="J228" s="214"/>
      <c r="K228" s="214"/>
      <c r="L228" s="215"/>
      <c r="M228" s="230"/>
      <c r="N228" s="231"/>
      <c r="O228" s="7"/>
      <c r="P228" s="385"/>
      <c r="Q228" s="385"/>
      <c r="R228" s="385"/>
      <c r="S228" s="220"/>
      <c r="T228" s="221"/>
      <c r="U228" s="5"/>
      <c r="V228" s="150"/>
      <c r="W228" s="150"/>
      <c r="X228" s="150"/>
      <c r="Y228" s="150"/>
      <c r="Z228" s="81"/>
    </row>
    <row r="229" spans="1:26" ht="20.100000000000001" customHeight="1" x14ac:dyDescent="0.15">
      <c r="A229" s="51">
        <f>IF(AND(M229="○", O229="○", S225&lt;&gt;"○"), 1001,0)</f>
        <v>0</v>
      </c>
      <c r="B229" s="51"/>
      <c r="C229" s="67"/>
      <c r="D229" s="151">
        <f t="shared" si="0"/>
        <v>23</v>
      </c>
      <c r="E229" s="369"/>
      <c r="F229" s="233"/>
      <c r="G229" s="213" t="s">
        <v>58</v>
      </c>
      <c r="H229" s="214"/>
      <c r="I229" s="214"/>
      <c r="J229" s="214"/>
      <c r="K229" s="214"/>
      <c r="L229" s="215"/>
      <c r="M229" s="230"/>
      <c r="N229" s="231"/>
      <c r="O229" s="7"/>
      <c r="P229" s="385"/>
      <c r="Q229" s="385"/>
      <c r="R229" s="385"/>
      <c r="S229" s="220"/>
      <c r="T229" s="221"/>
      <c r="U229" s="5"/>
      <c r="V229" s="150"/>
      <c r="W229" s="150"/>
      <c r="X229" s="150"/>
      <c r="Y229" s="150"/>
      <c r="Z229" s="81"/>
    </row>
    <row r="230" spans="1:26" ht="20.100000000000001" customHeight="1" x14ac:dyDescent="0.15">
      <c r="A230" s="51">
        <f>IF(AND(M230="○", O230="○", S225&lt;&gt;"○"), 1001,0)</f>
        <v>0</v>
      </c>
      <c r="B230" s="51"/>
      <c r="C230" s="67"/>
      <c r="D230" s="151">
        <f t="shared" si="0"/>
        <v>24</v>
      </c>
      <c r="E230" s="369"/>
      <c r="F230" s="233"/>
      <c r="G230" s="213" t="s">
        <v>156</v>
      </c>
      <c r="H230" s="214"/>
      <c r="I230" s="214"/>
      <c r="J230" s="214"/>
      <c r="K230" s="214"/>
      <c r="L230" s="215"/>
      <c r="M230" s="230"/>
      <c r="N230" s="231"/>
      <c r="O230" s="7"/>
      <c r="P230" s="385"/>
      <c r="Q230" s="385"/>
      <c r="R230" s="385"/>
      <c r="S230" s="220"/>
      <c r="T230" s="221"/>
      <c r="U230" s="5"/>
      <c r="V230" s="150"/>
      <c r="W230" s="150"/>
      <c r="X230" s="150"/>
      <c r="Y230" s="150"/>
      <c r="Z230" s="81"/>
    </row>
    <row r="231" spans="1:26" ht="20.100000000000001" customHeight="1" x14ac:dyDescent="0.15">
      <c r="A231" s="51">
        <f>IF(AND(M231="○", O231="○", S225&lt;&gt;"○"), 1001,0)</f>
        <v>0</v>
      </c>
      <c r="B231" s="51"/>
      <c r="C231" s="67"/>
      <c r="D231" s="151">
        <f t="shared" si="0"/>
        <v>25</v>
      </c>
      <c r="E231" s="369"/>
      <c r="F231" s="233"/>
      <c r="G231" s="213" t="s">
        <v>53</v>
      </c>
      <c r="H231" s="214"/>
      <c r="I231" s="214"/>
      <c r="J231" s="214"/>
      <c r="K231" s="214"/>
      <c r="L231" s="215"/>
      <c r="M231" s="230"/>
      <c r="N231" s="231"/>
      <c r="O231" s="7"/>
      <c r="P231" s="385"/>
      <c r="Q231" s="385"/>
      <c r="R231" s="385"/>
      <c r="S231" s="220"/>
      <c r="T231" s="221"/>
      <c r="U231" s="5"/>
      <c r="V231" s="150"/>
      <c r="W231" s="150"/>
      <c r="X231" s="150"/>
      <c r="Y231" s="150"/>
      <c r="Z231" s="81"/>
    </row>
    <row r="232" spans="1:26" ht="20.100000000000001" customHeight="1" x14ac:dyDescent="0.15">
      <c r="A232" s="51">
        <f>IF(AND(M232="○", O232="○", S225&lt;&gt;"○"), 1001,0)</f>
        <v>0</v>
      </c>
      <c r="B232" s="155"/>
      <c r="C232" s="68"/>
      <c r="D232" s="151">
        <f t="shared" si="0"/>
        <v>26</v>
      </c>
      <c r="E232" s="369"/>
      <c r="F232" s="233"/>
      <c r="G232" s="213" t="s">
        <v>81</v>
      </c>
      <c r="H232" s="214"/>
      <c r="I232" s="214"/>
      <c r="J232" s="214"/>
      <c r="K232" s="214"/>
      <c r="L232" s="215"/>
      <c r="M232" s="230"/>
      <c r="N232" s="231"/>
      <c r="O232" s="7"/>
      <c r="P232" s="385"/>
      <c r="Q232" s="385"/>
      <c r="R232" s="385"/>
      <c r="S232" s="220"/>
      <c r="T232" s="221"/>
      <c r="U232" s="5"/>
      <c r="V232" s="150"/>
      <c r="W232" s="150"/>
      <c r="X232" s="150"/>
      <c r="Y232" s="150"/>
      <c r="Z232" s="81"/>
    </row>
    <row r="233" spans="1:26" ht="20.100000000000001" customHeight="1" x14ac:dyDescent="0.15">
      <c r="A233" s="47">
        <f>IF(AND(M233="○", O233="○", S225&lt;&gt;"○"), 1001,0)</f>
        <v>0</v>
      </c>
      <c r="B233" s="81"/>
      <c r="D233" s="151">
        <f t="shared" si="0"/>
        <v>27</v>
      </c>
      <c r="E233" s="369"/>
      <c r="F233" s="233"/>
      <c r="G233" s="213" t="s">
        <v>63</v>
      </c>
      <c r="H233" s="214"/>
      <c r="I233" s="214"/>
      <c r="J233" s="214"/>
      <c r="K233" s="214"/>
      <c r="L233" s="215"/>
      <c r="M233" s="230"/>
      <c r="N233" s="231"/>
      <c r="O233" s="7"/>
      <c r="P233" s="385"/>
      <c r="Q233" s="385"/>
      <c r="R233" s="385"/>
      <c r="S233" s="220"/>
      <c r="T233" s="221"/>
      <c r="U233" s="5"/>
      <c r="V233" s="150"/>
      <c r="W233" s="150"/>
      <c r="X233" s="150"/>
      <c r="Y233" s="150"/>
      <c r="Z233" s="81"/>
    </row>
    <row r="234" spans="1:26" ht="20.100000000000001" customHeight="1" x14ac:dyDescent="0.15">
      <c r="A234" s="47">
        <f>IF(AND(M234="○", O234="○", S225&lt;&gt;"○"), 1001,0)</f>
        <v>0</v>
      </c>
      <c r="B234" s="81"/>
      <c r="D234" s="151">
        <f t="shared" si="0"/>
        <v>28</v>
      </c>
      <c r="E234" s="369"/>
      <c r="F234" s="233"/>
      <c r="G234" s="213" t="s">
        <v>64</v>
      </c>
      <c r="H234" s="214"/>
      <c r="I234" s="214"/>
      <c r="J234" s="214"/>
      <c r="K234" s="214"/>
      <c r="L234" s="215"/>
      <c r="M234" s="230"/>
      <c r="N234" s="231"/>
      <c r="O234" s="7"/>
      <c r="P234" s="385"/>
      <c r="Q234" s="385"/>
      <c r="R234" s="385"/>
      <c r="S234" s="220"/>
      <c r="T234" s="221"/>
      <c r="U234" s="5"/>
      <c r="V234" s="150"/>
      <c r="W234" s="150"/>
      <c r="X234" s="150"/>
      <c r="Y234" s="150"/>
      <c r="Z234" s="81"/>
    </row>
    <row r="235" spans="1:26" ht="20.100000000000001" customHeight="1" x14ac:dyDescent="0.15">
      <c r="A235" s="47">
        <f>IF(AND(M235="○", O235="○", S225&lt;&gt;"○"), 1001,0)</f>
        <v>0</v>
      </c>
      <c r="B235" s="81"/>
      <c r="D235" s="151">
        <f t="shared" si="0"/>
        <v>29</v>
      </c>
      <c r="E235" s="369"/>
      <c r="F235" s="233"/>
      <c r="G235" s="213" t="s">
        <v>65</v>
      </c>
      <c r="H235" s="214"/>
      <c r="I235" s="214"/>
      <c r="J235" s="214"/>
      <c r="K235" s="214"/>
      <c r="L235" s="215"/>
      <c r="M235" s="230"/>
      <c r="N235" s="231"/>
      <c r="O235" s="7"/>
      <c r="P235" s="385"/>
      <c r="Q235" s="385"/>
      <c r="R235" s="385"/>
      <c r="S235" s="220"/>
      <c r="T235" s="221"/>
      <c r="U235" s="5"/>
      <c r="V235" s="150"/>
      <c r="W235" s="150"/>
      <c r="X235" s="150"/>
      <c r="Y235" s="150"/>
      <c r="Z235" s="81"/>
    </row>
    <row r="236" spans="1:26" ht="20.100000000000001" customHeight="1" x14ac:dyDescent="0.15">
      <c r="A236" s="47">
        <f>IF(AND(M236="○", O236="○", S225&lt;&gt;"○"), 1001,0)</f>
        <v>0</v>
      </c>
      <c r="B236" s="81"/>
      <c r="D236" s="151">
        <f t="shared" si="0"/>
        <v>30</v>
      </c>
      <c r="E236" s="369"/>
      <c r="F236" s="233"/>
      <c r="G236" s="213" t="s">
        <v>59</v>
      </c>
      <c r="H236" s="214"/>
      <c r="I236" s="214"/>
      <c r="J236" s="214"/>
      <c r="K236" s="214"/>
      <c r="L236" s="215"/>
      <c r="M236" s="230"/>
      <c r="N236" s="231"/>
      <c r="O236" s="7"/>
      <c r="P236" s="385"/>
      <c r="Q236" s="385"/>
      <c r="R236" s="385"/>
      <c r="S236" s="220"/>
      <c r="T236" s="221"/>
      <c r="U236" s="5"/>
      <c r="V236" s="150"/>
      <c r="W236" s="150"/>
      <c r="X236" s="150"/>
      <c r="Y236" s="150"/>
      <c r="Z236" s="81"/>
    </row>
    <row r="237" spans="1:26" ht="20.100000000000001" customHeight="1" x14ac:dyDescent="0.15">
      <c r="A237" s="47">
        <f>IF(AND(M237="○", O237="○", S225&lt;&gt;"○"), 1001,0)</f>
        <v>0</v>
      </c>
      <c r="B237" s="81"/>
      <c r="D237" s="151">
        <f t="shared" si="0"/>
        <v>31</v>
      </c>
      <c r="E237" s="369"/>
      <c r="F237" s="233"/>
      <c r="G237" s="213" t="s">
        <v>54</v>
      </c>
      <c r="H237" s="214"/>
      <c r="I237" s="214"/>
      <c r="J237" s="214"/>
      <c r="K237" s="214"/>
      <c r="L237" s="215"/>
      <c r="M237" s="230"/>
      <c r="N237" s="231"/>
      <c r="O237" s="7"/>
      <c r="P237" s="385"/>
      <c r="Q237" s="385"/>
      <c r="R237" s="385"/>
      <c r="S237" s="220"/>
      <c r="T237" s="221"/>
      <c r="U237" s="5"/>
      <c r="V237" s="150"/>
      <c r="W237" s="150"/>
      <c r="X237" s="150"/>
      <c r="Y237" s="150"/>
      <c r="Z237" s="81"/>
    </row>
    <row r="238" spans="1:26" ht="20.100000000000001" customHeight="1" x14ac:dyDescent="0.15">
      <c r="A238" s="47">
        <f>IF(AND(M238="○", O238="○", S225&lt;&gt;"○"), 1001,0)</f>
        <v>0</v>
      </c>
      <c r="B238" s="81"/>
      <c r="D238" s="151">
        <f t="shared" si="0"/>
        <v>32</v>
      </c>
      <c r="E238" s="369"/>
      <c r="F238" s="233"/>
      <c r="G238" s="213" t="s">
        <v>55</v>
      </c>
      <c r="H238" s="214"/>
      <c r="I238" s="214"/>
      <c r="J238" s="214"/>
      <c r="K238" s="214"/>
      <c r="L238" s="215"/>
      <c r="M238" s="230"/>
      <c r="N238" s="231"/>
      <c r="O238" s="7"/>
      <c r="P238" s="385"/>
      <c r="Q238" s="385"/>
      <c r="R238" s="385"/>
      <c r="S238" s="220"/>
      <c r="T238" s="221"/>
      <c r="U238" s="5"/>
      <c r="V238" s="150"/>
      <c r="W238" s="150"/>
      <c r="X238" s="150"/>
      <c r="Y238" s="150"/>
      <c r="Z238" s="81"/>
    </row>
    <row r="239" spans="1:26" ht="20.100000000000001" customHeight="1" x14ac:dyDescent="0.15">
      <c r="A239" s="47">
        <f>IF(AND(M239="○", O239="○", S225&lt;&gt;"○"), 1001,0)</f>
        <v>0</v>
      </c>
      <c r="B239" s="81"/>
      <c r="D239" s="151">
        <f t="shared" si="0"/>
        <v>33</v>
      </c>
      <c r="E239" s="369"/>
      <c r="F239" s="233"/>
      <c r="G239" s="213" t="s">
        <v>60</v>
      </c>
      <c r="H239" s="214"/>
      <c r="I239" s="214"/>
      <c r="J239" s="214"/>
      <c r="K239" s="214"/>
      <c r="L239" s="215"/>
      <c r="M239" s="230"/>
      <c r="N239" s="231"/>
      <c r="O239" s="7"/>
      <c r="P239" s="385"/>
      <c r="Q239" s="385"/>
      <c r="R239" s="385"/>
      <c r="S239" s="220"/>
      <c r="T239" s="221"/>
      <c r="U239" s="5"/>
      <c r="V239" s="150"/>
      <c r="W239" s="150"/>
      <c r="X239" s="150"/>
      <c r="Y239" s="150"/>
      <c r="Z239" s="81"/>
    </row>
    <row r="240" spans="1:26" ht="20.100000000000001" customHeight="1" x14ac:dyDescent="0.15">
      <c r="A240" s="47">
        <f>IF(AND(M240="○", O240="○", S225&lt;&gt;"○"), 1001,0)</f>
        <v>0</v>
      </c>
      <c r="B240" s="81"/>
      <c r="D240" s="151">
        <f t="shared" si="0"/>
        <v>34</v>
      </c>
      <c r="E240" s="369"/>
      <c r="F240" s="233"/>
      <c r="G240" s="213" t="s">
        <v>129</v>
      </c>
      <c r="H240" s="214"/>
      <c r="I240" s="214"/>
      <c r="J240" s="214"/>
      <c r="K240" s="214"/>
      <c r="L240" s="215"/>
      <c r="M240" s="230"/>
      <c r="N240" s="231"/>
      <c r="O240" s="7"/>
      <c r="P240" s="385"/>
      <c r="Q240" s="385"/>
      <c r="R240" s="385"/>
      <c r="S240" s="220"/>
      <c r="T240" s="221"/>
      <c r="U240" s="5"/>
      <c r="V240" s="150"/>
      <c r="W240" s="150"/>
      <c r="X240" s="150"/>
      <c r="Y240" s="150"/>
      <c r="Z240" s="81"/>
    </row>
    <row r="241" spans="1:27" ht="20.100000000000001" customHeight="1" x14ac:dyDescent="0.15">
      <c r="A241" s="47">
        <f>IF(AND(M241="○", O241="○", S225&lt;&gt;"○"), 1001,0)</f>
        <v>0</v>
      </c>
      <c r="B241" s="81"/>
      <c r="D241" s="151">
        <f t="shared" si="0"/>
        <v>35</v>
      </c>
      <c r="E241" s="369"/>
      <c r="F241" s="233"/>
      <c r="G241" s="213" t="s">
        <v>61</v>
      </c>
      <c r="H241" s="214"/>
      <c r="I241" s="214"/>
      <c r="J241" s="214"/>
      <c r="K241" s="214"/>
      <c r="L241" s="215"/>
      <c r="M241" s="230"/>
      <c r="N241" s="231"/>
      <c r="O241" s="7"/>
      <c r="P241" s="385"/>
      <c r="Q241" s="385"/>
      <c r="R241" s="385"/>
      <c r="S241" s="220"/>
      <c r="T241" s="221"/>
      <c r="U241" s="5"/>
      <c r="V241" s="150"/>
      <c r="W241" s="150"/>
      <c r="X241" s="150"/>
      <c r="Y241" s="150"/>
      <c r="Z241" s="81"/>
    </row>
    <row r="242" spans="1:27" ht="20.100000000000001" customHeight="1" x14ac:dyDescent="0.15">
      <c r="A242" s="47">
        <f>IF(AND(M242="○", O242="○", S225&lt;&gt;"○"), 1001,0)</f>
        <v>0</v>
      </c>
      <c r="B242" s="81"/>
      <c r="D242" s="151">
        <f t="shared" si="0"/>
        <v>36</v>
      </c>
      <c r="E242" s="369"/>
      <c r="F242" s="233"/>
      <c r="G242" s="213" t="s">
        <v>155</v>
      </c>
      <c r="H242" s="214"/>
      <c r="I242" s="214"/>
      <c r="J242" s="214"/>
      <c r="K242" s="214"/>
      <c r="L242" s="215"/>
      <c r="M242" s="230"/>
      <c r="N242" s="231"/>
      <c r="O242" s="7"/>
      <c r="P242" s="385"/>
      <c r="Q242" s="385"/>
      <c r="R242" s="385"/>
      <c r="S242" s="220"/>
      <c r="T242" s="221"/>
      <c r="U242" s="5"/>
      <c r="V242" s="150"/>
      <c r="W242" s="150"/>
      <c r="X242" s="150"/>
      <c r="Y242" s="150"/>
      <c r="Z242" s="81"/>
    </row>
    <row r="243" spans="1:27" ht="20.100000000000001" customHeight="1" x14ac:dyDescent="0.15">
      <c r="A243" s="47">
        <f>IF(AND(M243="○", O243="○", S225&lt;&gt;"○"), 1001,0)</f>
        <v>0</v>
      </c>
      <c r="B243" s="81"/>
      <c r="D243" s="151">
        <f t="shared" si="0"/>
        <v>37</v>
      </c>
      <c r="E243" s="369"/>
      <c r="F243" s="233"/>
      <c r="G243" s="213" t="s">
        <v>62</v>
      </c>
      <c r="H243" s="214"/>
      <c r="I243" s="214"/>
      <c r="J243" s="214"/>
      <c r="K243" s="214"/>
      <c r="L243" s="215"/>
      <c r="M243" s="230"/>
      <c r="N243" s="231"/>
      <c r="O243" s="7"/>
      <c r="P243" s="385"/>
      <c r="Q243" s="385"/>
      <c r="R243" s="385"/>
      <c r="S243" s="220"/>
      <c r="T243" s="221"/>
      <c r="U243" s="5"/>
      <c r="V243" s="150"/>
      <c r="W243" s="150"/>
      <c r="X243" s="150"/>
      <c r="Y243" s="150"/>
      <c r="Z243" s="81"/>
    </row>
    <row r="244" spans="1:27" ht="20.100000000000001" customHeight="1" x14ac:dyDescent="0.15">
      <c r="A244" s="47">
        <f>IF(AND(M244="○", O244="○", S225&lt;&gt;"○"), 1001,0)</f>
        <v>0</v>
      </c>
      <c r="B244" s="81"/>
      <c r="D244" s="151">
        <f t="shared" si="0"/>
        <v>38</v>
      </c>
      <c r="E244" s="369"/>
      <c r="F244" s="233"/>
      <c r="G244" s="213" t="s">
        <v>130</v>
      </c>
      <c r="H244" s="214"/>
      <c r="I244" s="214"/>
      <c r="J244" s="214"/>
      <c r="K244" s="214"/>
      <c r="L244" s="215"/>
      <c r="M244" s="230"/>
      <c r="N244" s="231"/>
      <c r="O244" s="7"/>
      <c r="P244" s="385"/>
      <c r="Q244" s="385"/>
      <c r="R244" s="385"/>
      <c r="S244" s="220"/>
      <c r="T244" s="221"/>
      <c r="U244" s="5"/>
      <c r="V244" s="150"/>
      <c r="W244" s="150"/>
      <c r="X244" s="150"/>
      <c r="Y244" s="150"/>
      <c r="Z244" s="81"/>
    </row>
    <row r="245" spans="1:27" ht="20.100000000000001" customHeight="1" x14ac:dyDescent="0.15">
      <c r="A245" s="47">
        <f>IF(AND(M245="○", O245="○", S225&lt;&gt;"○"), 1001,0)</f>
        <v>0</v>
      </c>
      <c r="B245" s="81"/>
      <c r="D245" s="151">
        <f t="shared" si="0"/>
        <v>39</v>
      </c>
      <c r="E245" s="369"/>
      <c r="F245" s="234"/>
      <c r="G245" s="213" t="s">
        <v>131</v>
      </c>
      <c r="H245" s="214"/>
      <c r="I245" s="214"/>
      <c r="J245" s="214"/>
      <c r="K245" s="214"/>
      <c r="L245" s="215"/>
      <c r="M245" s="230"/>
      <c r="N245" s="231"/>
      <c r="O245" s="7"/>
      <c r="P245" s="385"/>
      <c r="Q245" s="385"/>
      <c r="R245" s="385"/>
      <c r="S245" s="222"/>
      <c r="T245" s="223"/>
      <c r="U245" s="5"/>
      <c r="V245" s="150"/>
      <c r="W245" s="150"/>
      <c r="X245" s="150"/>
      <c r="Y245" s="150"/>
      <c r="AA245" s="97"/>
    </row>
    <row r="246" spans="1:27" ht="20.100000000000001" customHeight="1" x14ac:dyDescent="0.15">
      <c r="A246" s="51"/>
      <c r="B246" s="51"/>
      <c r="C246" s="67"/>
      <c r="D246" s="151">
        <f t="shared" si="0"/>
        <v>40</v>
      </c>
      <c r="E246" s="369"/>
      <c r="F246" s="224" t="s">
        <v>132</v>
      </c>
      <c r="G246" s="225"/>
      <c r="H246" s="225"/>
      <c r="I246" s="225"/>
      <c r="J246" s="225"/>
      <c r="K246" s="225"/>
      <c r="L246" s="226"/>
      <c r="M246" s="230"/>
      <c r="N246" s="231"/>
      <c r="O246" s="253"/>
      <c r="P246" s="254"/>
      <c r="Q246" s="254"/>
      <c r="R246" s="254"/>
      <c r="S246" s="254"/>
      <c r="T246" s="255"/>
      <c r="U246" s="8"/>
      <c r="V246" s="150"/>
      <c r="W246" s="150"/>
      <c r="X246" s="150"/>
      <c r="Y246" s="150"/>
      <c r="Z246" s="81"/>
    </row>
    <row r="247" spans="1:27" ht="20.100000000000001" customHeight="1" x14ac:dyDescent="0.15">
      <c r="A247" s="51"/>
      <c r="B247" s="51"/>
      <c r="C247" s="67"/>
      <c r="D247" s="151">
        <f t="shared" si="0"/>
        <v>41</v>
      </c>
      <c r="E247" s="369"/>
      <c r="F247" s="224" t="s">
        <v>133</v>
      </c>
      <c r="G247" s="225"/>
      <c r="H247" s="225"/>
      <c r="I247" s="225"/>
      <c r="J247" s="225"/>
      <c r="K247" s="225"/>
      <c r="L247" s="226"/>
      <c r="M247" s="230"/>
      <c r="N247" s="231"/>
      <c r="O247" s="256"/>
      <c r="P247" s="257"/>
      <c r="Q247" s="257"/>
      <c r="R247" s="257"/>
      <c r="S247" s="257"/>
      <c r="T247" s="258"/>
      <c r="U247" s="5"/>
      <c r="V247" s="150"/>
      <c r="W247" s="150"/>
      <c r="X247" s="150"/>
      <c r="Y247" s="150"/>
      <c r="Z247" s="81"/>
    </row>
    <row r="248" spans="1:27" ht="20.100000000000001" customHeight="1" x14ac:dyDescent="0.15">
      <c r="A248" s="51"/>
      <c r="B248" s="51"/>
      <c r="C248" s="67"/>
      <c r="D248" s="151">
        <f t="shared" si="0"/>
        <v>42</v>
      </c>
      <c r="E248" s="369"/>
      <c r="F248" s="224" t="s">
        <v>134</v>
      </c>
      <c r="G248" s="225"/>
      <c r="H248" s="225"/>
      <c r="I248" s="225"/>
      <c r="J248" s="225"/>
      <c r="K248" s="225"/>
      <c r="L248" s="226"/>
      <c r="M248" s="230"/>
      <c r="N248" s="231"/>
      <c r="O248" s="256"/>
      <c r="P248" s="257"/>
      <c r="Q248" s="257"/>
      <c r="R248" s="257"/>
      <c r="S248" s="257"/>
      <c r="T248" s="258"/>
      <c r="U248" s="5"/>
      <c r="V248" s="150"/>
      <c r="W248" s="150"/>
      <c r="X248" s="150"/>
      <c r="Y248" s="150"/>
      <c r="Z248" s="81"/>
    </row>
    <row r="249" spans="1:27" ht="20.100000000000001" customHeight="1" x14ac:dyDescent="0.15">
      <c r="A249" s="51"/>
      <c r="B249" s="51"/>
      <c r="C249" s="67"/>
      <c r="D249" s="151">
        <f t="shared" si="0"/>
        <v>43</v>
      </c>
      <c r="E249" s="369"/>
      <c r="F249" s="224" t="s">
        <v>135</v>
      </c>
      <c r="G249" s="225"/>
      <c r="H249" s="225"/>
      <c r="I249" s="225"/>
      <c r="J249" s="225"/>
      <c r="K249" s="225"/>
      <c r="L249" s="226"/>
      <c r="M249" s="230"/>
      <c r="N249" s="231"/>
      <c r="O249" s="256"/>
      <c r="P249" s="257"/>
      <c r="Q249" s="257"/>
      <c r="R249" s="257"/>
      <c r="S249" s="257"/>
      <c r="T249" s="258"/>
      <c r="U249" s="5"/>
      <c r="V249" s="150"/>
      <c r="W249" s="150"/>
      <c r="X249" s="150"/>
      <c r="Y249" s="150"/>
      <c r="Z249" s="81"/>
    </row>
    <row r="250" spans="1:27" ht="20.100000000000001" customHeight="1" x14ac:dyDescent="0.15">
      <c r="A250" s="51"/>
      <c r="B250" s="51"/>
      <c r="C250" s="67"/>
      <c r="D250" s="151">
        <f t="shared" si="0"/>
        <v>44</v>
      </c>
      <c r="E250" s="369"/>
      <c r="F250" s="224" t="s">
        <v>136</v>
      </c>
      <c r="G250" s="225"/>
      <c r="H250" s="225"/>
      <c r="I250" s="225"/>
      <c r="J250" s="225"/>
      <c r="K250" s="225"/>
      <c r="L250" s="226"/>
      <c r="M250" s="230"/>
      <c r="N250" s="231"/>
      <c r="O250" s="256"/>
      <c r="P250" s="257"/>
      <c r="Q250" s="257"/>
      <c r="R250" s="257"/>
      <c r="S250" s="257"/>
      <c r="T250" s="258"/>
      <c r="U250" s="5"/>
      <c r="V250" s="150"/>
      <c r="W250" s="150"/>
      <c r="X250" s="150"/>
      <c r="Y250" s="150"/>
      <c r="Z250" s="81"/>
    </row>
    <row r="251" spans="1:27" ht="20.100000000000001" customHeight="1" x14ac:dyDescent="0.15">
      <c r="A251" s="51"/>
      <c r="B251" s="51"/>
      <c r="C251" s="67"/>
      <c r="D251" s="151">
        <f t="shared" si="0"/>
        <v>45</v>
      </c>
      <c r="E251" s="369"/>
      <c r="F251" s="224" t="s">
        <v>137</v>
      </c>
      <c r="G251" s="225"/>
      <c r="H251" s="225"/>
      <c r="I251" s="225"/>
      <c r="J251" s="225"/>
      <c r="K251" s="225"/>
      <c r="L251" s="226"/>
      <c r="M251" s="230"/>
      <c r="N251" s="231"/>
      <c r="O251" s="256"/>
      <c r="P251" s="257"/>
      <c r="Q251" s="257"/>
      <c r="R251" s="257"/>
      <c r="S251" s="257"/>
      <c r="T251" s="258"/>
      <c r="U251" s="5"/>
      <c r="V251" s="150"/>
      <c r="W251" s="150"/>
      <c r="X251" s="150"/>
      <c r="Y251" s="150"/>
      <c r="Z251" s="81"/>
    </row>
    <row r="252" spans="1:27" ht="20.100000000000001" customHeight="1" x14ac:dyDescent="0.15">
      <c r="A252" s="51"/>
      <c r="B252" s="51"/>
      <c r="C252" s="67"/>
      <c r="D252" s="151">
        <f t="shared" si="0"/>
        <v>46</v>
      </c>
      <c r="E252" s="369"/>
      <c r="F252" s="224" t="s">
        <v>138</v>
      </c>
      <c r="G252" s="225"/>
      <c r="H252" s="225"/>
      <c r="I252" s="225"/>
      <c r="J252" s="225"/>
      <c r="K252" s="225"/>
      <c r="L252" s="226"/>
      <c r="M252" s="230"/>
      <c r="N252" s="231"/>
      <c r="O252" s="256"/>
      <c r="P252" s="257"/>
      <c r="Q252" s="257"/>
      <c r="R252" s="257"/>
      <c r="S252" s="257"/>
      <c r="T252" s="258"/>
      <c r="U252" s="5"/>
      <c r="V252" s="150"/>
      <c r="W252" s="150"/>
      <c r="X252" s="150"/>
      <c r="Y252" s="150"/>
      <c r="Z252" s="81"/>
    </row>
    <row r="253" spans="1:27" ht="20.100000000000001" customHeight="1" x14ac:dyDescent="0.15">
      <c r="A253" s="51"/>
      <c r="B253" s="51"/>
      <c r="C253" s="67"/>
      <c r="D253" s="151">
        <f t="shared" si="0"/>
        <v>47</v>
      </c>
      <c r="E253" s="369"/>
      <c r="F253" s="224" t="s">
        <v>139</v>
      </c>
      <c r="G253" s="225"/>
      <c r="H253" s="225"/>
      <c r="I253" s="225"/>
      <c r="J253" s="225"/>
      <c r="K253" s="225"/>
      <c r="L253" s="226"/>
      <c r="M253" s="230"/>
      <c r="N253" s="231"/>
      <c r="O253" s="256"/>
      <c r="P253" s="257"/>
      <c r="Q253" s="257"/>
      <c r="R253" s="257"/>
      <c r="S253" s="257"/>
      <c r="T253" s="258"/>
      <c r="U253" s="5"/>
      <c r="V253" s="150"/>
      <c r="W253" s="150"/>
      <c r="X253" s="150"/>
      <c r="Y253" s="150"/>
      <c r="Z253" s="81"/>
    </row>
    <row r="254" spans="1:27" ht="20.100000000000001" customHeight="1" x14ac:dyDescent="0.15">
      <c r="A254" s="51"/>
      <c r="B254" s="51"/>
      <c r="C254" s="67"/>
      <c r="D254" s="153">
        <f t="shared" si="0"/>
        <v>48</v>
      </c>
      <c r="E254" s="370"/>
      <c r="F254" s="227" t="s">
        <v>140</v>
      </c>
      <c r="G254" s="228"/>
      <c r="H254" s="228"/>
      <c r="I254" s="228"/>
      <c r="J254" s="228"/>
      <c r="K254" s="228"/>
      <c r="L254" s="229"/>
      <c r="M254" s="366"/>
      <c r="N254" s="367"/>
      <c r="O254" s="259"/>
      <c r="P254" s="260"/>
      <c r="Q254" s="260"/>
      <c r="R254" s="260"/>
      <c r="S254" s="260"/>
      <c r="T254" s="261"/>
      <c r="U254" s="3"/>
      <c r="V254" s="150"/>
      <c r="W254" s="150"/>
      <c r="X254" s="150"/>
      <c r="Y254" s="150"/>
      <c r="Z254" s="81"/>
    </row>
    <row r="255" spans="1:27" ht="20.100000000000001" customHeight="1" x14ac:dyDescent="0.15">
      <c r="A255" s="51"/>
      <c r="B255" s="51"/>
      <c r="C255" s="67"/>
      <c r="D255" s="156">
        <f t="shared" si="0"/>
        <v>49</v>
      </c>
      <c r="E255" s="404" t="s">
        <v>103</v>
      </c>
      <c r="F255" s="405"/>
      <c r="G255" s="405"/>
      <c r="H255" s="405"/>
      <c r="I255" s="405"/>
      <c r="J255" s="405"/>
      <c r="K255" s="405"/>
      <c r="L255" s="406"/>
      <c r="M255" s="417"/>
      <c r="N255" s="418"/>
      <c r="O255" s="157"/>
      <c r="P255" s="390" t="s">
        <v>43</v>
      </c>
      <c r="Q255" s="391"/>
      <c r="R255" s="392"/>
      <c r="S255" s="410"/>
      <c r="T255" s="411"/>
      <c r="U255" s="9"/>
      <c r="V255" s="150"/>
      <c r="W255" s="150"/>
      <c r="X255" s="150"/>
      <c r="Y255" s="150"/>
      <c r="Z255" s="81"/>
    </row>
    <row r="256" spans="1:27" ht="20.100000000000001" customHeight="1" x14ac:dyDescent="0.15">
      <c r="A256" s="51">
        <f>IF(AND(M256="○", O256="○", S256&lt;&gt;"○"), 1001,0)</f>
        <v>0</v>
      </c>
      <c r="B256" s="51"/>
      <c r="C256" s="67"/>
      <c r="D256" s="149">
        <f t="shared" si="0"/>
        <v>50</v>
      </c>
      <c r="E256" s="368" t="s">
        <v>82</v>
      </c>
      <c r="F256" s="288" t="s">
        <v>142</v>
      </c>
      <c r="G256" s="237" t="s">
        <v>83</v>
      </c>
      <c r="H256" s="238"/>
      <c r="I256" s="238"/>
      <c r="J256" s="238"/>
      <c r="K256" s="238"/>
      <c r="L256" s="239"/>
      <c r="M256" s="235"/>
      <c r="N256" s="236"/>
      <c r="O256" s="6"/>
      <c r="P256" s="262" t="s">
        <v>44</v>
      </c>
      <c r="Q256" s="263"/>
      <c r="R256" s="264"/>
      <c r="S256" s="218"/>
      <c r="T256" s="219"/>
      <c r="U256" s="4"/>
      <c r="V256" s="150"/>
      <c r="W256" s="150"/>
      <c r="X256" s="150"/>
      <c r="Y256" s="150"/>
      <c r="Z256" s="81"/>
    </row>
    <row r="257" spans="1:26" ht="20.100000000000001" customHeight="1" x14ac:dyDescent="0.15">
      <c r="A257" s="51">
        <f>IF(AND(M257="○", O257="○", S256&lt;&gt;"○"), 1001,0)</f>
        <v>0</v>
      </c>
      <c r="B257" s="155"/>
      <c r="C257" s="68"/>
      <c r="D257" s="151">
        <f t="shared" si="0"/>
        <v>51</v>
      </c>
      <c r="E257" s="369"/>
      <c r="F257" s="289"/>
      <c r="G257" s="373" t="s">
        <v>84</v>
      </c>
      <c r="H257" s="374"/>
      <c r="I257" s="374"/>
      <c r="J257" s="374"/>
      <c r="K257" s="374"/>
      <c r="L257" s="375"/>
      <c r="M257" s="230"/>
      <c r="N257" s="231"/>
      <c r="O257" s="7"/>
      <c r="P257" s="265"/>
      <c r="Q257" s="266"/>
      <c r="R257" s="267"/>
      <c r="S257" s="220"/>
      <c r="T257" s="221"/>
      <c r="U257" s="5"/>
      <c r="V257" s="150"/>
      <c r="W257" s="150"/>
      <c r="X257" s="150"/>
      <c r="Y257" s="150"/>
      <c r="Z257" s="81"/>
    </row>
    <row r="258" spans="1:26" ht="20.100000000000001" customHeight="1" x14ac:dyDescent="0.15">
      <c r="A258" s="51">
        <f>IF(AND(M258="○", O258="○", S256&lt;&gt;"○"), 1001,0)</f>
        <v>0</v>
      </c>
      <c r="B258" s="155"/>
      <c r="C258" s="68"/>
      <c r="D258" s="151">
        <f t="shared" si="0"/>
        <v>52</v>
      </c>
      <c r="E258" s="369"/>
      <c r="F258" s="289"/>
      <c r="G258" s="213" t="s">
        <v>85</v>
      </c>
      <c r="H258" s="214"/>
      <c r="I258" s="214"/>
      <c r="J258" s="214"/>
      <c r="K258" s="214"/>
      <c r="L258" s="215"/>
      <c r="M258" s="230"/>
      <c r="N258" s="231"/>
      <c r="O258" s="7"/>
      <c r="P258" s="265"/>
      <c r="Q258" s="266"/>
      <c r="R258" s="267"/>
      <c r="S258" s="220"/>
      <c r="T258" s="221"/>
      <c r="U258" s="5"/>
      <c r="V258" s="150"/>
      <c r="W258" s="150"/>
      <c r="X258" s="150"/>
      <c r="Y258" s="150"/>
      <c r="Z258" s="81"/>
    </row>
    <row r="259" spans="1:26" ht="20.100000000000001" customHeight="1" x14ac:dyDescent="0.15">
      <c r="A259" s="51">
        <f>IF(AND(M259="○", O259="○", S256&lt;&gt;"○"), 1001,0)</f>
        <v>0</v>
      </c>
      <c r="B259" s="155"/>
      <c r="C259" s="68"/>
      <c r="D259" s="151">
        <f t="shared" si="0"/>
        <v>53</v>
      </c>
      <c r="E259" s="369"/>
      <c r="F259" s="289"/>
      <c r="G259" s="213" t="s">
        <v>86</v>
      </c>
      <c r="H259" s="214"/>
      <c r="I259" s="214"/>
      <c r="J259" s="214"/>
      <c r="K259" s="214"/>
      <c r="L259" s="215"/>
      <c r="M259" s="230"/>
      <c r="N259" s="231"/>
      <c r="O259" s="7"/>
      <c r="P259" s="265"/>
      <c r="Q259" s="266"/>
      <c r="R259" s="267"/>
      <c r="S259" s="220"/>
      <c r="T259" s="221"/>
      <c r="U259" s="5"/>
      <c r="V259" s="150"/>
      <c r="W259" s="150"/>
      <c r="X259" s="150"/>
      <c r="Y259" s="150"/>
      <c r="Z259" s="81"/>
    </row>
    <row r="260" spans="1:26" ht="20.100000000000001" customHeight="1" x14ac:dyDescent="0.15">
      <c r="A260" s="47">
        <f>IF(AND(M260="○", O260="○", S256&lt;&gt;"○"), 1001,0)</f>
        <v>0</v>
      </c>
      <c r="B260" s="81"/>
      <c r="D260" s="151">
        <f t="shared" si="0"/>
        <v>54</v>
      </c>
      <c r="E260" s="369"/>
      <c r="F260" s="289"/>
      <c r="G260" s="213" t="s">
        <v>87</v>
      </c>
      <c r="H260" s="214"/>
      <c r="I260" s="214"/>
      <c r="J260" s="214"/>
      <c r="K260" s="214"/>
      <c r="L260" s="215"/>
      <c r="M260" s="230"/>
      <c r="N260" s="231"/>
      <c r="O260" s="7"/>
      <c r="P260" s="265"/>
      <c r="Q260" s="266"/>
      <c r="R260" s="267"/>
      <c r="S260" s="220"/>
      <c r="T260" s="221"/>
      <c r="U260" s="5"/>
      <c r="V260" s="150"/>
      <c r="W260" s="150"/>
      <c r="X260" s="150"/>
      <c r="Y260" s="150"/>
      <c r="Z260" s="81"/>
    </row>
    <row r="261" spans="1:26" ht="20.100000000000001" customHeight="1" x14ac:dyDescent="0.15">
      <c r="A261" s="47">
        <f>IF(AND(M261="○", O261="○", S256&lt;&gt;"○"), 1001,0)</f>
        <v>0</v>
      </c>
      <c r="B261" s="81"/>
      <c r="D261" s="151">
        <f t="shared" si="0"/>
        <v>55</v>
      </c>
      <c r="E261" s="369"/>
      <c r="F261" s="289"/>
      <c r="G261" s="213" t="s">
        <v>88</v>
      </c>
      <c r="H261" s="214"/>
      <c r="I261" s="214"/>
      <c r="J261" s="214"/>
      <c r="K261" s="214"/>
      <c r="L261" s="215"/>
      <c r="M261" s="230"/>
      <c r="N261" s="231"/>
      <c r="O261" s="7"/>
      <c r="P261" s="265"/>
      <c r="Q261" s="266"/>
      <c r="R261" s="267"/>
      <c r="S261" s="220"/>
      <c r="T261" s="221"/>
      <c r="U261" s="5"/>
      <c r="V261" s="150"/>
      <c r="W261" s="150"/>
      <c r="X261" s="150"/>
      <c r="Y261" s="150"/>
      <c r="Z261" s="81"/>
    </row>
    <row r="262" spans="1:26" ht="20.100000000000001" customHeight="1" x14ac:dyDescent="0.15">
      <c r="A262" s="47">
        <f>IF(AND(M262="○", O262="○", S256&lt;&gt;"○"), 1001,0)</f>
        <v>0</v>
      </c>
      <c r="B262" s="81"/>
      <c r="D262" s="151">
        <f t="shared" si="0"/>
        <v>56</v>
      </c>
      <c r="E262" s="369"/>
      <c r="F262" s="289"/>
      <c r="G262" s="213" t="s">
        <v>89</v>
      </c>
      <c r="H262" s="214"/>
      <c r="I262" s="214"/>
      <c r="J262" s="214"/>
      <c r="K262" s="214"/>
      <c r="L262" s="215"/>
      <c r="M262" s="230"/>
      <c r="N262" s="231"/>
      <c r="O262" s="7"/>
      <c r="P262" s="268"/>
      <c r="Q262" s="269"/>
      <c r="R262" s="270"/>
      <c r="S262" s="222"/>
      <c r="T262" s="223"/>
      <c r="U262" s="5"/>
      <c r="V262" s="150"/>
      <c r="W262" s="150"/>
      <c r="X262" s="150"/>
      <c r="Y262" s="150"/>
      <c r="Z262" s="81"/>
    </row>
    <row r="263" spans="1:26" ht="20.100000000000001" customHeight="1" x14ac:dyDescent="0.15">
      <c r="A263" s="47">
        <f>IF(AND(M263="○", S263&lt;&gt;"○"), 1001,0)</f>
        <v>0</v>
      </c>
      <c r="B263" s="81"/>
      <c r="D263" s="151">
        <f t="shared" si="0"/>
        <v>57</v>
      </c>
      <c r="E263" s="369"/>
      <c r="F263" s="224" t="s">
        <v>198</v>
      </c>
      <c r="G263" s="225"/>
      <c r="H263" s="225"/>
      <c r="I263" s="225"/>
      <c r="J263" s="225"/>
      <c r="K263" s="225"/>
      <c r="L263" s="226"/>
      <c r="M263" s="230"/>
      <c r="N263" s="231"/>
      <c r="O263" s="152"/>
      <c r="P263" s="213" t="s">
        <v>45</v>
      </c>
      <c r="Q263" s="214"/>
      <c r="R263" s="215"/>
      <c r="S263" s="249"/>
      <c r="T263" s="250"/>
      <c r="U263" s="5"/>
      <c r="V263" s="150"/>
      <c r="W263" s="150"/>
      <c r="X263" s="150"/>
      <c r="Y263" s="150"/>
      <c r="Z263" s="81"/>
    </row>
    <row r="264" spans="1:26" ht="20.100000000000001" customHeight="1" x14ac:dyDescent="0.15">
      <c r="B264" s="81"/>
      <c r="D264" s="151">
        <f t="shared" si="0"/>
        <v>58</v>
      </c>
      <c r="E264" s="369"/>
      <c r="F264" s="398" t="s">
        <v>90</v>
      </c>
      <c r="G264" s="399"/>
      <c r="H264" s="399"/>
      <c r="I264" s="399"/>
      <c r="J264" s="399"/>
      <c r="K264" s="399"/>
      <c r="L264" s="400"/>
      <c r="M264" s="413"/>
      <c r="N264" s="414"/>
      <c r="O264" s="158"/>
      <c r="P264" s="213" t="s">
        <v>46</v>
      </c>
      <c r="Q264" s="214"/>
      <c r="R264" s="215"/>
      <c r="S264" s="249"/>
      <c r="T264" s="250"/>
      <c r="U264" s="286"/>
      <c r="V264" s="159"/>
      <c r="W264" s="159"/>
      <c r="X264" s="159"/>
      <c r="Y264" s="159"/>
      <c r="Z264" s="81"/>
    </row>
    <row r="265" spans="1:26" ht="20.100000000000001" customHeight="1" x14ac:dyDescent="0.15">
      <c r="C265" s="160"/>
      <c r="D265" s="161">
        <f t="shared" si="0"/>
        <v>59</v>
      </c>
      <c r="E265" s="370"/>
      <c r="F265" s="401"/>
      <c r="G265" s="402"/>
      <c r="H265" s="402"/>
      <c r="I265" s="402"/>
      <c r="J265" s="402"/>
      <c r="K265" s="402"/>
      <c r="L265" s="403"/>
      <c r="M265" s="415"/>
      <c r="N265" s="416"/>
      <c r="O265" s="154"/>
      <c r="P265" s="354" t="s">
        <v>47</v>
      </c>
      <c r="Q265" s="355"/>
      <c r="R265" s="356"/>
      <c r="S265" s="280"/>
      <c r="T265" s="281"/>
      <c r="U265" s="287"/>
      <c r="V265" s="159"/>
      <c r="W265" s="159"/>
      <c r="X265" s="159"/>
      <c r="Y265" s="159"/>
      <c r="Z265" s="81"/>
    </row>
    <row r="266" spans="1:26" ht="30" customHeight="1" x14ac:dyDescent="0.15">
      <c r="A266" s="51">
        <f>IF(AND(F266="", M266="○"), 1001, 0)</f>
        <v>0</v>
      </c>
      <c r="B266" s="51"/>
      <c r="C266" s="162"/>
      <c r="D266" s="163">
        <f t="shared" si="0"/>
        <v>60</v>
      </c>
      <c r="E266" s="164" t="s">
        <v>150</v>
      </c>
      <c r="F266" s="395"/>
      <c r="G266" s="396"/>
      <c r="H266" s="396"/>
      <c r="I266" s="396"/>
      <c r="J266" s="396"/>
      <c r="K266" s="396"/>
      <c r="L266" s="397"/>
      <c r="M266" s="417"/>
      <c r="N266" s="418"/>
      <c r="O266" s="165"/>
      <c r="P266" s="277"/>
      <c r="Q266" s="278"/>
      <c r="R266" s="278"/>
      <c r="S266" s="278"/>
      <c r="T266" s="279"/>
      <c r="U266" s="10"/>
      <c r="V266" s="150"/>
      <c r="W266" s="150"/>
      <c r="X266" s="150"/>
      <c r="Y266" s="150"/>
      <c r="Z266" s="81"/>
    </row>
    <row r="267" spans="1:26" ht="20.100000000000001" customHeight="1" x14ac:dyDescent="0.15">
      <c r="A267" s="51"/>
      <c r="B267" s="51"/>
      <c r="C267" s="162"/>
      <c r="D267" s="166">
        <f t="shared" si="0"/>
        <v>61</v>
      </c>
      <c r="E267" s="167"/>
      <c r="F267" s="167"/>
      <c r="G267" s="167"/>
      <c r="H267" s="167"/>
      <c r="I267" s="167"/>
      <c r="J267" s="167"/>
      <c r="K267" s="167"/>
      <c r="L267" s="167"/>
      <c r="M267" s="167"/>
      <c r="O267" s="168"/>
      <c r="P267" s="237" t="s">
        <v>187</v>
      </c>
      <c r="Q267" s="238"/>
      <c r="R267" s="239"/>
      <c r="S267" s="251"/>
      <c r="T267" s="252"/>
      <c r="U267" s="283"/>
      <c r="V267" s="169"/>
      <c r="W267" s="169"/>
      <c r="X267" s="169"/>
      <c r="Y267" s="169"/>
      <c r="Z267" s="81"/>
    </row>
    <row r="268" spans="1:26" ht="20.100000000000001" customHeight="1" x14ac:dyDescent="0.15">
      <c r="B268" s="81"/>
      <c r="C268" s="160"/>
      <c r="D268" s="170">
        <f t="shared" si="0"/>
        <v>62</v>
      </c>
      <c r="E268" s="167"/>
      <c r="F268" s="167"/>
      <c r="G268" s="167"/>
      <c r="H268" s="167"/>
      <c r="I268" s="167"/>
      <c r="J268" s="167"/>
      <c r="K268" s="167"/>
      <c r="L268" s="167"/>
      <c r="M268" s="167"/>
      <c r="O268" s="168"/>
      <c r="P268" s="213" t="s">
        <v>124</v>
      </c>
      <c r="Q268" s="214"/>
      <c r="R268" s="215"/>
      <c r="S268" s="249"/>
      <c r="T268" s="250"/>
      <c r="U268" s="284"/>
      <c r="V268" s="171"/>
      <c r="W268" s="171"/>
      <c r="X268" s="171"/>
      <c r="Y268" s="171"/>
      <c r="Z268" s="81"/>
    </row>
    <row r="269" spans="1:26" ht="20.100000000000001" customHeight="1" x14ac:dyDescent="0.15">
      <c r="B269" s="81"/>
      <c r="C269" s="160"/>
      <c r="D269" s="170">
        <f t="shared" si="0"/>
        <v>63</v>
      </c>
      <c r="E269" s="167"/>
      <c r="F269" s="167"/>
      <c r="G269" s="167"/>
      <c r="H269" s="167"/>
      <c r="I269" s="167"/>
      <c r="J269" s="167"/>
      <c r="K269" s="167"/>
      <c r="L269" s="167"/>
      <c r="M269" s="167"/>
      <c r="O269" s="168"/>
      <c r="P269" s="213" t="s">
        <v>125</v>
      </c>
      <c r="Q269" s="214"/>
      <c r="R269" s="215"/>
      <c r="S269" s="249"/>
      <c r="T269" s="250"/>
      <c r="U269" s="284"/>
      <c r="V269" s="171"/>
      <c r="W269" s="171"/>
      <c r="X269" s="171"/>
      <c r="Y269" s="171"/>
      <c r="Z269" s="81"/>
    </row>
    <row r="270" spans="1:26" ht="20.100000000000001" customHeight="1" x14ac:dyDescent="0.15">
      <c r="B270" s="81"/>
      <c r="C270" s="160"/>
      <c r="D270" s="170">
        <f t="shared" si="0"/>
        <v>64</v>
      </c>
      <c r="E270" s="167"/>
      <c r="F270" s="167"/>
      <c r="G270" s="167"/>
      <c r="H270" s="167"/>
      <c r="I270" s="167"/>
      <c r="J270" s="167"/>
      <c r="K270" s="167"/>
      <c r="L270" s="167"/>
      <c r="M270" s="167"/>
      <c r="O270" s="168"/>
      <c r="P270" s="213" t="s">
        <v>126</v>
      </c>
      <c r="Q270" s="214"/>
      <c r="R270" s="215"/>
      <c r="S270" s="249"/>
      <c r="T270" s="250"/>
      <c r="U270" s="284"/>
      <c r="V270" s="171"/>
      <c r="W270" s="171"/>
      <c r="X270" s="171"/>
      <c r="Y270" s="171"/>
      <c r="Z270" s="81"/>
    </row>
    <row r="271" spans="1:26" ht="20.100000000000001" customHeight="1" x14ac:dyDescent="0.15">
      <c r="B271" s="81"/>
      <c r="C271" s="160"/>
      <c r="D271" s="172">
        <f t="shared" si="0"/>
        <v>65</v>
      </c>
      <c r="E271" s="173"/>
      <c r="F271" s="173"/>
      <c r="G271" s="173"/>
      <c r="H271" s="173"/>
      <c r="I271" s="173"/>
      <c r="J271" s="173"/>
      <c r="K271" s="173"/>
      <c r="L271" s="173"/>
      <c r="M271" s="173"/>
      <c r="O271" s="168"/>
      <c r="P271" s="354" t="s">
        <v>127</v>
      </c>
      <c r="Q271" s="355"/>
      <c r="R271" s="356"/>
      <c r="S271" s="280"/>
      <c r="T271" s="281"/>
      <c r="U271" s="285"/>
      <c r="V271" s="171"/>
      <c r="W271" s="171"/>
      <c r="X271" s="171"/>
      <c r="Y271" s="171"/>
      <c r="Z271" s="81"/>
    </row>
    <row r="272" spans="1:26" ht="15" customHeight="1" x14ac:dyDescent="0.15">
      <c r="B272" s="81"/>
      <c r="D272" s="174" t="s">
        <v>91</v>
      </c>
      <c r="E272" s="93" t="s">
        <v>94</v>
      </c>
      <c r="N272" s="114"/>
      <c r="O272" s="114"/>
      <c r="P272" s="114"/>
      <c r="Q272" s="114"/>
      <c r="Z272" s="81"/>
    </row>
    <row r="273" spans="1:27" ht="15" customHeight="1" x14ac:dyDescent="0.15">
      <c r="B273" s="81"/>
      <c r="D273" s="175" t="s">
        <v>92</v>
      </c>
      <c r="E273" s="93" t="s">
        <v>95</v>
      </c>
      <c r="Z273" s="81"/>
    </row>
    <row r="274" spans="1:27" ht="15" customHeight="1" x14ac:dyDescent="0.15">
      <c r="B274" s="81"/>
      <c r="D274" s="175" t="s">
        <v>93</v>
      </c>
      <c r="E274" s="93" t="s">
        <v>96</v>
      </c>
      <c r="Z274" s="81"/>
    </row>
    <row r="275" spans="1:27" ht="15" customHeight="1" x14ac:dyDescent="0.15">
      <c r="B275" s="81"/>
      <c r="D275" s="175" t="s">
        <v>101</v>
      </c>
      <c r="E275" s="93" t="s">
        <v>102</v>
      </c>
      <c r="Z275" s="81"/>
    </row>
    <row r="276" spans="1:27" ht="15" customHeight="1" x14ac:dyDescent="0.15">
      <c r="B276" s="81"/>
      <c r="D276" s="175" t="s">
        <v>143</v>
      </c>
      <c r="E276" s="93" t="s">
        <v>144</v>
      </c>
      <c r="Z276" s="81"/>
    </row>
    <row r="277" spans="1:27" ht="20.100000000000001" customHeight="1" x14ac:dyDescent="0.15">
      <c r="B277" s="81"/>
      <c r="Z277" s="81"/>
    </row>
    <row r="278" spans="1:27" ht="20.100000000000001" customHeight="1" x14ac:dyDescent="0.15">
      <c r="B278" s="81"/>
      <c r="C278" s="176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77"/>
    </row>
    <row r="279" spans="1:27" ht="20.100000000000001" customHeight="1" x14ac:dyDescent="0.15"/>
    <row r="280" spans="1:27" ht="20.100000000000001" customHeight="1" x14ac:dyDescent="0.15">
      <c r="A280" s="51"/>
      <c r="B280" s="51"/>
      <c r="C280" s="69"/>
      <c r="D280" s="69"/>
      <c r="E280" s="69"/>
      <c r="F280" s="69"/>
      <c r="G280" s="69"/>
      <c r="H280" s="69"/>
      <c r="I280" s="69"/>
      <c r="J280" s="91"/>
      <c r="K280" s="91"/>
      <c r="L280" s="91"/>
      <c r="M280" s="69"/>
      <c r="N280" s="106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</row>
    <row r="281" spans="1:27" ht="20.100000000000001" customHeight="1" x14ac:dyDescent="0.15">
      <c r="A281" s="51"/>
      <c r="B281" s="51"/>
      <c r="C281" s="329" t="s">
        <v>172</v>
      </c>
      <c r="D281" s="330"/>
      <c r="E281" s="330"/>
      <c r="F281" s="330"/>
      <c r="G281" s="330"/>
      <c r="H281" s="331"/>
      <c r="I281" s="108"/>
      <c r="N281" s="110"/>
    </row>
    <row r="282" spans="1:27" ht="20.100000000000001" customHeight="1" x14ac:dyDescent="0.15">
      <c r="A282" s="51"/>
      <c r="B282" s="51"/>
      <c r="C282" s="63"/>
      <c r="D282" s="64"/>
      <c r="E282" s="64"/>
      <c r="F282" s="64"/>
      <c r="G282" s="64"/>
      <c r="H282" s="64"/>
      <c r="I282" s="64"/>
      <c r="J282" s="65"/>
      <c r="K282" s="65"/>
      <c r="L282" s="140"/>
      <c r="M282" s="65"/>
      <c r="N282" s="113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6"/>
    </row>
    <row r="283" spans="1:27" ht="15.75" hidden="1" customHeight="1" x14ac:dyDescent="0.15">
      <c r="A283" s="51"/>
      <c r="B283" s="51"/>
      <c r="C283" s="63"/>
      <c r="D283" s="64"/>
      <c r="E283" s="64"/>
      <c r="F283" s="64"/>
      <c r="G283" s="64"/>
      <c r="H283" s="64"/>
      <c r="I283" s="64"/>
      <c r="J283" s="69"/>
      <c r="K283" s="69"/>
      <c r="L283" s="83"/>
      <c r="M283" s="69"/>
      <c r="N283" s="106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spans="1:27" ht="20.100000000000001" customHeight="1" x14ac:dyDescent="0.15">
      <c r="A284" s="51">
        <f>IF(TRIM(I284)="", 1001, 0)</f>
        <v>1001</v>
      </c>
      <c r="B284" s="51"/>
      <c r="C284" s="67"/>
      <c r="D284" s="68">
        <v>1</v>
      </c>
      <c r="E284" s="69" t="s">
        <v>173</v>
      </c>
      <c r="F284" s="69"/>
      <c r="G284" s="69"/>
      <c r="H284" s="69"/>
      <c r="I284" s="275"/>
      <c r="J284" s="276"/>
      <c r="K284" s="276"/>
      <c r="L284" s="276"/>
      <c r="M284" s="276"/>
      <c r="N284" s="69"/>
      <c r="O284" s="105"/>
      <c r="P284" s="69"/>
      <c r="Q284" s="69"/>
      <c r="R284" s="69"/>
      <c r="S284" s="69"/>
      <c r="T284" s="105"/>
      <c r="U284" s="69"/>
      <c r="V284" s="69"/>
      <c r="W284" s="69"/>
      <c r="X284" s="69"/>
      <c r="Y284" s="69"/>
      <c r="Z284" s="81"/>
    </row>
    <row r="285" spans="1:27" ht="20.100000000000001" customHeight="1" x14ac:dyDescent="0.15">
      <c r="A285" s="51"/>
      <c r="B285" s="51"/>
      <c r="C285" s="67"/>
      <c r="D285" s="68"/>
      <c r="E285" s="69"/>
      <c r="F285" s="69"/>
      <c r="G285" s="69"/>
      <c r="H285" s="69"/>
      <c r="I285" s="70" t="s">
        <v>186</v>
      </c>
      <c r="J285" s="178" t="s">
        <v>174</v>
      </c>
      <c r="K285" s="178"/>
      <c r="L285" s="69"/>
      <c r="M285" s="105"/>
      <c r="N285" s="69"/>
      <c r="O285" s="105"/>
      <c r="P285" s="69"/>
      <c r="Q285" s="69"/>
      <c r="R285" s="69"/>
      <c r="S285" s="69"/>
      <c r="T285" s="105"/>
      <c r="U285" s="69"/>
      <c r="V285" s="69"/>
      <c r="W285" s="69"/>
      <c r="X285" s="69"/>
      <c r="Y285" s="69"/>
      <c r="Z285" s="81"/>
    </row>
    <row r="286" spans="1:27" ht="20.100000000000001" customHeight="1" x14ac:dyDescent="0.15">
      <c r="A286" s="51"/>
      <c r="B286" s="51"/>
      <c r="C286" s="63"/>
      <c r="D286" s="68">
        <v>2</v>
      </c>
      <c r="E286" s="69" t="s">
        <v>205</v>
      </c>
      <c r="F286" s="64"/>
      <c r="G286" s="64"/>
      <c r="H286" s="64"/>
      <c r="I286" s="70"/>
      <c r="J286" s="178"/>
      <c r="K286" s="69"/>
      <c r="L286" s="104"/>
      <c r="M286" s="104"/>
      <c r="N286" s="105"/>
      <c r="O286" s="105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72"/>
      <c r="AA286" s="107"/>
    </row>
    <row r="287" spans="1:27" ht="69.95" customHeight="1" x14ac:dyDescent="0.15">
      <c r="A287" s="51"/>
      <c r="B287" s="51"/>
      <c r="C287" s="63"/>
      <c r="D287" s="179"/>
      <c r="E287" s="282" t="str">
        <f>"直前２年間の主な完成業務及び直前２年間に着手した主な未完成業務について入力してください。
「業種」「元請/下請」欄はリストから選択してください。
下請の場合は、「発注者」の欄には元請業者名を記載し、「業務名」の欄には下請件名を入力してください。
「測量等対象の規模等」の欄には、例えば測量の面積・精度等、設計の階数・構造・延べ面積等を記載してください。				
「着手年月日」「完成(予定)年月日」は年月日を入力してください。" &amp; 日付例</f>
        <v>直前２年間の主な完成業務及び直前２年間に着手した主な未完成業務について入力してください。
「業種」「元請/下請」欄はリストから選択してください。
下請の場合は、「発注者」の欄には元請業者名を記載し、「業務名」の欄には下請件名を入力してください。
「測量等対象の規模等」の欄には、例えば測量の面積・精度等、設計の階数・構造・延べ面積等を記載してください。				
「着手年月日」「完成(予定)年月日」は年月日を入力してください。例)2024/4/1、R6/4/1</v>
      </c>
      <c r="F287" s="282"/>
      <c r="G287" s="282"/>
      <c r="H287" s="282"/>
      <c r="I287" s="282"/>
      <c r="J287" s="282"/>
      <c r="K287" s="282"/>
      <c r="L287" s="282"/>
      <c r="M287" s="282"/>
      <c r="N287" s="282"/>
      <c r="O287" s="282"/>
      <c r="P287" s="282"/>
      <c r="Q287" s="282"/>
      <c r="R287" s="282"/>
      <c r="S287" s="282"/>
      <c r="T287" s="282"/>
      <c r="U287" s="282"/>
      <c r="V287" s="282"/>
      <c r="W287" s="282"/>
      <c r="X287" s="282"/>
      <c r="Y287" s="282"/>
      <c r="Z287" s="142"/>
      <c r="AA287" s="143"/>
    </row>
    <row r="288" spans="1:27" ht="39.950000000000003" customHeight="1" x14ac:dyDescent="0.15">
      <c r="B288" s="81"/>
      <c r="C288" s="97"/>
      <c r="D288" s="81"/>
      <c r="E288" s="180" t="s">
        <v>159</v>
      </c>
      <c r="F288" s="181" t="s">
        <v>170</v>
      </c>
      <c r="G288" s="407" t="s">
        <v>160</v>
      </c>
      <c r="H288" s="408"/>
      <c r="I288" s="408"/>
      <c r="J288" s="409"/>
      <c r="K288" s="274" t="s">
        <v>161</v>
      </c>
      <c r="L288" s="274"/>
      <c r="M288" s="274"/>
      <c r="N288" s="274"/>
      <c r="O288" s="274"/>
      <c r="P288" s="274" t="s">
        <v>162</v>
      </c>
      <c r="Q288" s="274"/>
      <c r="R288" s="274"/>
      <c r="S288" s="248" t="s">
        <v>163</v>
      </c>
      <c r="T288" s="248"/>
      <c r="U288" s="146" t="s">
        <v>214</v>
      </c>
      <c r="V288" s="182" t="s">
        <v>164</v>
      </c>
      <c r="W288" s="432" t="s">
        <v>171</v>
      </c>
      <c r="X288" s="433"/>
      <c r="Y288" s="434"/>
      <c r="Z288" s="81"/>
    </row>
    <row r="289" spans="1:27" ht="39.950000000000003" customHeight="1" x14ac:dyDescent="0.15">
      <c r="B289" s="81"/>
      <c r="D289" s="183"/>
      <c r="E289" s="11"/>
      <c r="F289" s="12"/>
      <c r="G289" s="216"/>
      <c r="H289" s="242"/>
      <c r="I289" s="242"/>
      <c r="J289" s="419"/>
      <c r="K289" s="216"/>
      <c r="L289" s="242"/>
      <c r="M289" s="243"/>
      <c r="N289" s="242"/>
      <c r="O289" s="244"/>
      <c r="P289" s="216"/>
      <c r="Q289" s="242"/>
      <c r="R289" s="244"/>
      <c r="S289" s="216"/>
      <c r="T289" s="217"/>
      <c r="U289" s="13"/>
      <c r="V289" s="14"/>
      <c r="W289" s="435"/>
      <c r="X289" s="436"/>
      <c r="Y289" s="437"/>
      <c r="Z289" s="81"/>
    </row>
    <row r="290" spans="1:27" ht="39.950000000000003" customHeight="1" x14ac:dyDescent="0.15">
      <c r="B290" s="81"/>
      <c r="D290" s="183"/>
      <c r="E290" s="15"/>
      <c r="F290" s="16"/>
      <c r="G290" s="240"/>
      <c r="H290" s="245"/>
      <c r="I290" s="245"/>
      <c r="J290" s="394"/>
      <c r="K290" s="240"/>
      <c r="L290" s="245"/>
      <c r="M290" s="246"/>
      <c r="N290" s="245"/>
      <c r="O290" s="247"/>
      <c r="P290" s="240"/>
      <c r="Q290" s="245"/>
      <c r="R290" s="247"/>
      <c r="S290" s="240"/>
      <c r="T290" s="241"/>
      <c r="U290" s="17"/>
      <c r="V290" s="18"/>
      <c r="W290" s="438"/>
      <c r="X290" s="439"/>
      <c r="Y290" s="440"/>
      <c r="Z290" s="81"/>
    </row>
    <row r="291" spans="1:27" ht="39.950000000000003" customHeight="1" x14ac:dyDescent="0.15">
      <c r="B291" s="81"/>
      <c r="D291" s="183"/>
      <c r="E291" s="15"/>
      <c r="F291" s="16"/>
      <c r="G291" s="240"/>
      <c r="H291" s="245"/>
      <c r="I291" s="245"/>
      <c r="J291" s="394"/>
      <c r="K291" s="240"/>
      <c r="L291" s="245"/>
      <c r="M291" s="246"/>
      <c r="N291" s="245"/>
      <c r="O291" s="247"/>
      <c r="P291" s="240"/>
      <c r="Q291" s="245"/>
      <c r="R291" s="247"/>
      <c r="S291" s="240"/>
      <c r="T291" s="241"/>
      <c r="U291" s="17"/>
      <c r="V291" s="18"/>
      <c r="W291" s="438"/>
      <c r="X291" s="439"/>
      <c r="Y291" s="440"/>
      <c r="Z291" s="81"/>
    </row>
    <row r="292" spans="1:27" ht="39.950000000000003" customHeight="1" x14ac:dyDescent="0.15">
      <c r="B292" s="81"/>
      <c r="D292" s="183"/>
      <c r="E292" s="15"/>
      <c r="F292" s="16"/>
      <c r="G292" s="240"/>
      <c r="H292" s="245"/>
      <c r="I292" s="245"/>
      <c r="J292" s="394"/>
      <c r="K292" s="240"/>
      <c r="L292" s="245"/>
      <c r="M292" s="246"/>
      <c r="N292" s="245"/>
      <c r="O292" s="247"/>
      <c r="P292" s="240"/>
      <c r="Q292" s="245"/>
      <c r="R292" s="247"/>
      <c r="S292" s="240"/>
      <c r="T292" s="241"/>
      <c r="U292" s="17"/>
      <c r="V292" s="18"/>
      <c r="W292" s="438"/>
      <c r="X292" s="439"/>
      <c r="Y292" s="440"/>
      <c r="Z292" s="81"/>
    </row>
    <row r="293" spans="1:27" ht="39.950000000000003" customHeight="1" x14ac:dyDescent="0.15">
      <c r="B293" s="81"/>
      <c r="D293" s="183"/>
      <c r="E293" s="19"/>
      <c r="F293" s="20"/>
      <c r="G293" s="271"/>
      <c r="H293" s="272"/>
      <c r="I293" s="272"/>
      <c r="J293" s="431"/>
      <c r="K293" s="271"/>
      <c r="L293" s="272"/>
      <c r="M293" s="412"/>
      <c r="N293" s="272"/>
      <c r="O293" s="273"/>
      <c r="P293" s="271"/>
      <c r="Q293" s="272"/>
      <c r="R293" s="273"/>
      <c r="S293" s="271"/>
      <c r="T293" s="393"/>
      <c r="U293" s="21"/>
      <c r="V293" s="22"/>
      <c r="W293" s="441"/>
      <c r="X293" s="442"/>
      <c r="Y293" s="443"/>
      <c r="Z293" s="81"/>
    </row>
    <row r="294" spans="1:27" ht="20.100000000000001" customHeight="1" x14ac:dyDescent="0.15">
      <c r="B294" s="81"/>
      <c r="G294" s="114"/>
      <c r="H294" s="114"/>
      <c r="I294" s="114"/>
      <c r="J294" s="114"/>
      <c r="V294" s="114"/>
      <c r="W294" s="114"/>
      <c r="X294" s="114"/>
      <c r="Y294" s="114"/>
      <c r="Z294" s="81"/>
    </row>
    <row r="295" spans="1:27" ht="20.100000000000001" customHeight="1" x14ac:dyDescent="0.15">
      <c r="B295" s="81"/>
      <c r="C295" s="176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  <c r="Z295" s="177"/>
      <c r="AA295" s="97"/>
    </row>
    <row r="296" spans="1:27" ht="15" customHeight="1" x14ac:dyDescent="0.15"/>
    <row r="297" spans="1:27" ht="15" customHeight="1" x14ac:dyDescent="0.15"/>
    <row r="298" spans="1:27" ht="20.100000000000001" customHeight="1" x14ac:dyDescent="0.15">
      <c r="A298" s="51"/>
      <c r="B298" s="51"/>
      <c r="C298" s="329" t="s">
        <v>200</v>
      </c>
      <c r="D298" s="330"/>
      <c r="E298" s="330"/>
      <c r="F298" s="330"/>
      <c r="G298" s="330"/>
      <c r="H298" s="331"/>
      <c r="I298" s="184"/>
    </row>
    <row r="299" spans="1:27" ht="15" customHeight="1" x14ac:dyDescent="0.15">
      <c r="B299" s="55"/>
      <c r="C299" s="75"/>
      <c r="D299" s="69"/>
      <c r="E299" s="69"/>
      <c r="F299" s="69"/>
      <c r="G299" s="69"/>
      <c r="H299" s="69"/>
      <c r="I299" s="140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114"/>
      <c r="W299" s="114"/>
      <c r="X299" s="114"/>
      <c r="Y299" s="114"/>
      <c r="Z299" s="185"/>
    </row>
    <row r="300" spans="1:27" ht="15" customHeight="1" x14ac:dyDescent="0.15">
      <c r="A300" s="47">
        <f>IF(SUM(技術者情報入力シート!A7:A206), 1001, 0)</f>
        <v>1001</v>
      </c>
      <c r="B300" s="207"/>
      <c r="C300" s="67"/>
      <c r="D300" s="186" t="s">
        <v>201</v>
      </c>
      <c r="E300" s="69"/>
      <c r="F300" s="69"/>
      <c r="G300" s="69"/>
      <c r="H300" s="69"/>
      <c r="I300" s="187"/>
      <c r="J300" s="188"/>
      <c r="K300" s="188"/>
      <c r="L300" s="188"/>
      <c r="M300" s="188"/>
      <c r="N300" s="188"/>
      <c r="O300" s="188"/>
      <c r="P300" s="188"/>
      <c r="Q300" s="188"/>
      <c r="R300" s="188"/>
      <c r="S300" s="188"/>
      <c r="T300" s="188"/>
      <c r="U300" s="69"/>
      <c r="Z300" s="81"/>
    </row>
    <row r="301" spans="1:27" ht="15" customHeight="1" x14ac:dyDescent="0.15">
      <c r="B301" s="51"/>
      <c r="C301" s="85"/>
      <c r="D301" s="86"/>
      <c r="E301" s="86"/>
      <c r="F301" s="86"/>
      <c r="G301" s="86"/>
      <c r="H301" s="86"/>
      <c r="I301" s="189"/>
      <c r="J301" s="190"/>
      <c r="K301" s="190"/>
      <c r="L301" s="190"/>
      <c r="M301" s="190"/>
      <c r="N301" s="190"/>
      <c r="O301" s="190"/>
      <c r="P301" s="190"/>
      <c r="Q301" s="190"/>
      <c r="R301" s="190"/>
      <c r="S301" s="190"/>
      <c r="T301" s="190"/>
      <c r="U301" s="86"/>
      <c r="V301" s="109"/>
      <c r="W301" s="109"/>
      <c r="X301" s="109"/>
      <c r="Y301" s="109"/>
      <c r="Z301" s="177"/>
    </row>
    <row r="302" spans="1:27" ht="15" customHeight="1" x14ac:dyDescent="0.15">
      <c r="B302" s="51"/>
      <c r="C302" s="69"/>
      <c r="D302" s="69"/>
      <c r="E302" s="69"/>
      <c r="F302" s="69"/>
      <c r="G302" s="69"/>
      <c r="H302" s="69"/>
      <c r="I302" s="191"/>
      <c r="J302" s="188"/>
      <c r="K302" s="188"/>
      <c r="L302" s="188"/>
      <c r="M302" s="188"/>
      <c r="N302" s="188"/>
      <c r="O302" s="188"/>
      <c r="P302" s="188"/>
      <c r="Q302" s="188"/>
      <c r="R302" s="188"/>
      <c r="S302" s="188"/>
      <c r="T302" s="188"/>
      <c r="U302" s="65"/>
    </row>
  </sheetData>
  <dataConsolidate/>
  <customSheetViews>
    <customSheetView guid="{3507C3F8-0422-4E81-9529-F142BF164EC9}" showPageBreaks="1" showGridLines="0" hiddenColumns="1" topLeftCell="B263">
      <selection activeCell="M279" sqref="M279"/>
    </customSheetView>
  </customSheetViews>
  <mergeCells count="294">
    <mergeCell ref="G289:J289"/>
    <mergeCell ref="F251:L251"/>
    <mergeCell ref="C298:H298"/>
    <mergeCell ref="P195:T195"/>
    <mergeCell ref="P196:T196"/>
    <mergeCell ref="P197:T197"/>
    <mergeCell ref="P198:T198"/>
    <mergeCell ref="U191:Y191"/>
    <mergeCell ref="U192:Y192"/>
    <mergeCell ref="U193:Y193"/>
    <mergeCell ref="U194:Y194"/>
    <mergeCell ref="U195:Y195"/>
    <mergeCell ref="U196:Y196"/>
    <mergeCell ref="U197:Y197"/>
    <mergeCell ref="U198:Y198"/>
    <mergeCell ref="G293:J293"/>
    <mergeCell ref="W288:Y288"/>
    <mergeCell ref="W289:Y289"/>
    <mergeCell ref="W290:Y290"/>
    <mergeCell ref="W291:Y291"/>
    <mergeCell ref="W292:Y292"/>
    <mergeCell ref="W293:Y293"/>
    <mergeCell ref="S291:T291"/>
    <mergeCell ref="S292:T292"/>
    <mergeCell ref="G288:J288"/>
    <mergeCell ref="P225:R245"/>
    <mergeCell ref="S255:T255"/>
    <mergeCell ref="M242:N242"/>
    <mergeCell ref="M243:N243"/>
    <mergeCell ref="M244:N244"/>
    <mergeCell ref="K293:O293"/>
    <mergeCell ref="P289:R289"/>
    <mergeCell ref="P290:R290"/>
    <mergeCell ref="P291:R291"/>
    <mergeCell ref="M260:N260"/>
    <mergeCell ref="M261:N261"/>
    <mergeCell ref="M262:N262"/>
    <mergeCell ref="M263:N263"/>
    <mergeCell ref="M264:N265"/>
    <mergeCell ref="M266:N266"/>
    <mergeCell ref="S264:T264"/>
    <mergeCell ref="M250:N250"/>
    <mergeCell ref="M251:N251"/>
    <mergeCell ref="M252:N252"/>
    <mergeCell ref="M253:N253"/>
    <mergeCell ref="M254:N254"/>
    <mergeCell ref="M255:N255"/>
    <mergeCell ref="M256:N256"/>
    <mergeCell ref="M257:N257"/>
    <mergeCell ref="F250:L250"/>
    <mergeCell ref="S293:T293"/>
    <mergeCell ref="M259:N259"/>
    <mergeCell ref="P267:R267"/>
    <mergeCell ref="P268:R268"/>
    <mergeCell ref="P269:R269"/>
    <mergeCell ref="P270:R270"/>
    <mergeCell ref="P271:R271"/>
    <mergeCell ref="P265:R265"/>
    <mergeCell ref="G290:J290"/>
    <mergeCell ref="G291:J291"/>
    <mergeCell ref="G292:J292"/>
    <mergeCell ref="M258:N258"/>
    <mergeCell ref="F266:L266"/>
    <mergeCell ref="G258:L258"/>
    <mergeCell ref="G259:L259"/>
    <mergeCell ref="G260:L260"/>
    <mergeCell ref="G261:L261"/>
    <mergeCell ref="G262:L262"/>
    <mergeCell ref="F264:L265"/>
    <mergeCell ref="F263:L263"/>
    <mergeCell ref="E255:L255"/>
    <mergeCell ref="C281:H281"/>
    <mergeCell ref="E256:E265"/>
    <mergeCell ref="E198:K198"/>
    <mergeCell ref="S263:T263"/>
    <mergeCell ref="G256:L256"/>
    <mergeCell ref="G257:L257"/>
    <mergeCell ref="P206:R206"/>
    <mergeCell ref="D205:T205"/>
    <mergeCell ref="E206:L206"/>
    <mergeCell ref="M206:N206"/>
    <mergeCell ref="M207:N207"/>
    <mergeCell ref="M208:N208"/>
    <mergeCell ref="M209:N209"/>
    <mergeCell ref="M210:N210"/>
    <mergeCell ref="M211:N211"/>
    <mergeCell ref="S207:T209"/>
    <mergeCell ref="P207:R209"/>
    <mergeCell ref="S210:T210"/>
    <mergeCell ref="E207:E209"/>
    <mergeCell ref="E210:E224"/>
    <mergeCell ref="F213:L213"/>
    <mergeCell ref="P210:R210"/>
    <mergeCell ref="P255:R255"/>
    <mergeCell ref="M231:N231"/>
    <mergeCell ref="E225:E254"/>
    <mergeCell ref="F249:L249"/>
    <mergeCell ref="F208:L208"/>
    <mergeCell ref="F209:L209"/>
    <mergeCell ref="F210:L210"/>
    <mergeCell ref="F211:L211"/>
    <mergeCell ref="L198:O198"/>
    <mergeCell ref="L196:O196"/>
    <mergeCell ref="L197:O197"/>
    <mergeCell ref="O207:O209"/>
    <mergeCell ref="O210:O224"/>
    <mergeCell ref="F222:L222"/>
    <mergeCell ref="F223:L223"/>
    <mergeCell ref="F224:L224"/>
    <mergeCell ref="M219:N219"/>
    <mergeCell ref="M220:N220"/>
    <mergeCell ref="M221:N221"/>
    <mergeCell ref="M222:N222"/>
    <mergeCell ref="M223:N223"/>
    <mergeCell ref="M224:N224"/>
    <mergeCell ref="F219:L219"/>
    <mergeCell ref="F220:L220"/>
    <mergeCell ref="F221:L221"/>
    <mergeCell ref="C203:H203"/>
    <mergeCell ref="F212:L212"/>
    <mergeCell ref="F218:L218"/>
    <mergeCell ref="M246:N246"/>
    <mergeCell ref="M247:N247"/>
    <mergeCell ref="M248:N248"/>
    <mergeCell ref="M249:N249"/>
    <mergeCell ref="M232:N232"/>
    <mergeCell ref="M233:N233"/>
    <mergeCell ref="E195:K195"/>
    <mergeCell ref="E196:K196"/>
    <mergeCell ref="E197:K197"/>
    <mergeCell ref="M217:N217"/>
    <mergeCell ref="M218:N218"/>
    <mergeCell ref="M229:N229"/>
    <mergeCell ref="M230:N230"/>
    <mergeCell ref="G227:L227"/>
    <mergeCell ref="G228:L228"/>
    <mergeCell ref="G229:L229"/>
    <mergeCell ref="G230:L230"/>
    <mergeCell ref="M212:N212"/>
    <mergeCell ref="M213:N213"/>
    <mergeCell ref="M214:N214"/>
    <mergeCell ref="M215:N215"/>
    <mergeCell ref="M216:N216"/>
    <mergeCell ref="L195:O195"/>
    <mergeCell ref="C109:H109"/>
    <mergeCell ref="I63:M63"/>
    <mergeCell ref="C60:H60"/>
    <mergeCell ref="I36:M36"/>
    <mergeCell ref="F207:L207"/>
    <mergeCell ref="C13:H13"/>
    <mergeCell ref="I153:Y153"/>
    <mergeCell ref="D111:Y111"/>
    <mergeCell ref="I155:Y155"/>
    <mergeCell ref="I157:Y157"/>
    <mergeCell ref="I151:M151"/>
    <mergeCell ref="I159:M159"/>
    <mergeCell ref="I149:M149"/>
    <mergeCell ref="L193:O193"/>
    <mergeCell ref="E176:H176"/>
    <mergeCell ref="E177:H177"/>
    <mergeCell ref="E178:H178"/>
    <mergeCell ref="E179:H179"/>
    <mergeCell ref="E175:H175"/>
    <mergeCell ref="C166:H166"/>
    <mergeCell ref="I161:M161"/>
    <mergeCell ref="C184:H184"/>
    <mergeCell ref="P192:T192"/>
    <mergeCell ref="P193:T193"/>
    <mergeCell ref="I20:M20"/>
    <mergeCell ref="C146:H146"/>
    <mergeCell ref="I122:Y122"/>
    <mergeCell ref="I40:M40"/>
    <mergeCell ref="J74:Y74"/>
    <mergeCell ref="E15:H15"/>
    <mergeCell ref="J15:S15"/>
    <mergeCell ref="I34:M34"/>
    <mergeCell ref="W1:Z1"/>
    <mergeCell ref="I69:M69"/>
    <mergeCell ref="I118:M118"/>
    <mergeCell ref="I71:Y71"/>
    <mergeCell ref="I73:Y73"/>
    <mergeCell ref="I120:M120"/>
    <mergeCell ref="I85:M85"/>
    <mergeCell ref="I83:M83"/>
    <mergeCell ref="I75:Y75"/>
    <mergeCell ref="I77:Y77"/>
    <mergeCell ref="I79:Y79"/>
    <mergeCell ref="I81:Y81"/>
    <mergeCell ref="I87:Y87"/>
    <mergeCell ref="I112:Y112"/>
    <mergeCell ref="I114:Y114"/>
    <mergeCell ref="I116:Y116"/>
    <mergeCell ref="I168:M168"/>
    <mergeCell ref="I170:M170"/>
    <mergeCell ref="I172:M172"/>
    <mergeCell ref="I175:M175"/>
    <mergeCell ref="J173:Y173"/>
    <mergeCell ref="O186:P186"/>
    <mergeCell ref="I22:Y22"/>
    <mergeCell ref="I24:Y24"/>
    <mergeCell ref="I26:Y26"/>
    <mergeCell ref="I28:Y28"/>
    <mergeCell ref="I30:Y30"/>
    <mergeCell ref="I32:Y32"/>
    <mergeCell ref="I38:Y38"/>
    <mergeCell ref="J76:T76"/>
    <mergeCell ref="I186:M186"/>
    <mergeCell ref="L194:O194"/>
    <mergeCell ref="L192:O192"/>
    <mergeCell ref="L191:O191"/>
    <mergeCell ref="I176:M176"/>
    <mergeCell ref="I177:M177"/>
    <mergeCell ref="I178:M178"/>
    <mergeCell ref="P191:T191"/>
    <mergeCell ref="P194:T194"/>
    <mergeCell ref="E194:K194"/>
    <mergeCell ref="I188:M188"/>
    <mergeCell ref="O188:P188"/>
    <mergeCell ref="I179:M179"/>
    <mergeCell ref="D191:K191"/>
    <mergeCell ref="E192:K192"/>
    <mergeCell ref="E193:K193"/>
    <mergeCell ref="P292:R292"/>
    <mergeCell ref="P293:R293"/>
    <mergeCell ref="K291:O291"/>
    <mergeCell ref="K292:O292"/>
    <mergeCell ref="G234:L234"/>
    <mergeCell ref="G235:L235"/>
    <mergeCell ref="G236:L236"/>
    <mergeCell ref="G237:L237"/>
    <mergeCell ref="G238:L238"/>
    <mergeCell ref="G239:L239"/>
    <mergeCell ref="K288:O288"/>
    <mergeCell ref="P288:R288"/>
    <mergeCell ref="I284:M284"/>
    <mergeCell ref="P266:T266"/>
    <mergeCell ref="S265:T265"/>
    <mergeCell ref="S271:T271"/>
    <mergeCell ref="S270:T270"/>
    <mergeCell ref="S268:T268"/>
    <mergeCell ref="E287:Y287"/>
    <mergeCell ref="U267:U271"/>
    <mergeCell ref="U264:U265"/>
    <mergeCell ref="P263:R263"/>
    <mergeCell ref="P264:R264"/>
    <mergeCell ref="F256:F262"/>
    <mergeCell ref="S290:T290"/>
    <mergeCell ref="K289:O289"/>
    <mergeCell ref="K290:O290"/>
    <mergeCell ref="F246:L246"/>
    <mergeCell ref="F247:L247"/>
    <mergeCell ref="F248:L248"/>
    <mergeCell ref="S288:T288"/>
    <mergeCell ref="S225:T245"/>
    <mergeCell ref="S269:T269"/>
    <mergeCell ref="S267:T267"/>
    <mergeCell ref="G242:L242"/>
    <mergeCell ref="G243:L243"/>
    <mergeCell ref="G244:L244"/>
    <mergeCell ref="G245:L245"/>
    <mergeCell ref="O246:T254"/>
    <mergeCell ref="M234:N234"/>
    <mergeCell ref="M235:N235"/>
    <mergeCell ref="M236:N236"/>
    <mergeCell ref="M237:N237"/>
    <mergeCell ref="M238:N238"/>
    <mergeCell ref="M239:N239"/>
    <mergeCell ref="M240:N240"/>
    <mergeCell ref="M241:N241"/>
    <mergeCell ref="P256:R262"/>
    <mergeCell ref="S206:T206"/>
    <mergeCell ref="P211:T224"/>
    <mergeCell ref="F214:L214"/>
    <mergeCell ref="F215:L215"/>
    <mergeCell ref="G232:L232"/>
    <mergeCell ref="G233:L233"/>
    <mergeCell ref="F216:L216"/>
    <mergeCell ref="F217:L217"/>
    <mergeCell ref="S289:T289"/>
    <mergeCell ref="S256:T262"/>
    <mergeCell ref="F252:L252"/>
    <mergeCell ref="F253:L253"/>
    <mergeCell ref="F254:L254"/>
    <mergeCell ref="M226:N226"/>
    <mergeCell ref="M227:N227"/>
    <mergeCell ref="M228:N228"/>
    <mergeCell ref="G240:L240"/>
    <mergeCell ref="F225:F245"/>
    <mergeCell ref="G231:L231"/>
    <mergeCell ref="M225:N225"/>
    <mergeCell ref="G225:L225"/>
    <mergeCell ref="G226:L226"/>
    <mergeCell ref="G241:L241"/>
    <mergeCell ref="M245:N245"/>
  </mergeCells>
  <phoneticPr fontId="6"/>
  <conditionalFormatting sqref="F266:L266">
    <cfRule type="expression" dxfId="40" priority="8" stopIfTrue="1">
      <formula>AND(F266="", M266="○")</formula>
    </cfRule>
  </conditionalFormatting>
  <conditionalFormatting sqref="I20:M20">
    <cfRule type="expression" dxfId="39" priority="100" stopIfTrue="1">
      <formula>TRIM($I20)=""</formula>
    </cfRule>
  </conditionalFormatting>
  <conditionalFormatting sqref="I34:M34">
    <cfRule type="expression" dxfId="38" priority="93" stopIfTrue="1">
      <formula>NOT(AND(TRIM($I34)&lt;&gt;"",ISNUMBER(VALUE(SUBSTITUTE($I34,"-","")))))</formula>
    </cfRule>
  </conditionalFormatting>
  <conditionalFormatting sqref="I36:M36">
    <cfRule type="expression" dxfId="37" priority="92" stopIfTrue="1">
      <formula>NOT(AND($I36&lt;&gt;"",ISNUMBER(VALUE(SUBSTITUTE($I36,"-","")))))</formula>
    </cfRule>
  </conditionalFormatting>
  <conditionalFormatting sqref="I40:M40">
    <cfRule type="expression" dxfId="36" priority="90" stopIfTrue="1">
      <formula>AND($I40&lt;&gt;"一致する", $I40&lt;&gt;"一致しない")</formula>
    </cfRule>
  </conditionalFormatting>
  <conditionalFormatting sqref="I63:M63">
    <cfRule type="expression" dxfId="35" priority="89" stopIfTrue="1">
      <formula>AND($I63&lt;&gt;"しない", $I63&lt;&gt;"する")</formula>
    </cfRule>
  </conditionalFormatting>
  <conditionalFormatting sqref="I69:M69">
    <cfRule type="expression" dxfId="34" priority="88" stopIfTrue="1">
      <formula>OR(AND($I63="する",TRIM($I69)=""),AND($I63="しない",NOT(ISBLANK($I69))))</formula>
    </cfRule>
  </conditionalFormatting>
  <conditionalFormatting sqref="I83:M83">
    <cfRule type="expression" dxfId="33" priority="81" stopIfTrue="1">
      <formula>OR(AND($I63="する",NOT(AND(TRIM($I83)&lt;&gt;"",ISNUMBER(VALUE(SUBSTITUTE($I83,"-","")))))), AND($I63="しない",NOT(ISBLANK($I83))))</formula>
    </cfRule>
  </conditionalFormatting>
  <conditionalFormatting sqref="I85:M85">
    <cfRule type="expression" dxfId="32" priority="80" stopIfTrue="1">
      <formula>OR(AND($I63="する",NOT(AND($I85&lt;&gt;"",ISNUMBER(VALUE(SUBSTITUTE($I85,"-","")))))), AND($I63="しない",NOT(ISBLANK($I85))))</formula>
    </cfRule>
  </conditionalFormatting>
  <conditionalFormatting sqref="I118:M118">
    <cfRule type="expression" dxfId="31" priority="78" stopIfTrue="1">
      <formula>AND(TRIM($I118)&lt;&gt;"",NOT(ISNUMBER(VALUE(SUBSTITUTE($I118,"-","")))))</formula>
    </cfRule>
  </conditionalFormatting>
  <conditionalFormatting sqref="I120:M120">
    <cfRule type="expression" dxfId="30" priority="77" stopIfTrue="1">
      <formula>AND(TRIM($I120)&lt;&gt;"",NOT(ISNUMBER(VALUE(SUBSTITUTE($I120,"-","")))))</formula>
    </cfRule>
  </conditionalFormatting>
  <conditionalFormatting sqref="I149:M149">
    <cfRule type="expression" dxfId="29" priority="76" stopIfTrue="1">
      <formula>AND($I149&lt;&gt;"しない", $I149&lt;&gt;"する")</formula>
    </cfRule>
  </conditionalFormatting>
  <conditionalFormatting sqref="I151:M151">
    <cfRule type="expression" dxfId="28" priority="75" stopIfTrue="1">
      <formula>AND($I149="する",TRIM($I151)="")</formula>
    </cfRule>
  </conditionalFormatting>
  <conditionalFormatting sqref="I159:M159">
    <cfRule type="expression" dxfId="27" priority="72" stopIfTrue="1">
      <formula>AND($I149="する",NOT(AND(TRIM($I159)&lt;&gt;"",ISNUMBER(VALUE(SUBSTITUTE($I159,"-",""))))))</formula>
    </cfRule>
  </conditionalFormatting>
  <conditionalFormatting sqref="I161:M161">
    <cfRule type="expression" dxfId="26" priority="71" stopIfTrue="1">
      <formula>AND($I149="する",AND(TRIM($I161)&lt;&gt;"",NOT(ISNUMBER(VALUE(SUBSTITUTE($I161,"-",""))))))</formula>
    </cfRule>
  </conditionalFormatting>
  <conditionalFormatting sqref="I175:M177">
    <cfRule type="expression" dxfId="25" priority="68" stopIfTrue="1">
      <formula>TRIM(I175)=""</formula>
    </cfRule>
  </conditionalFormatting>
  <conditionalFormatting sqref="I179:M179">
    <cfRule type="expression" dxfId="24" priority="67" stopIfTrue="1">
      <formula>TRIM(I179)=""</formula>
    </cfRule>
  </conditionalFormatting>
  <conditionalFormatting sqref="I284:M284">
    <cfRule type="expression" dxfId="23" priority="1" stopIfTrue="1">
      <formula>TRIM($I284)=""</formula>
    </cfRule>
  </conditionalFormatting>
  <conditionalFormatting sqref="I22:Y22">
    <cfRule type="expression" dxfId="22" priority="99" stopIfTrue="1">
      <formula>AND(TRIM($I22)&lt;&gt;"", OR(ISERROR(FIND("@"&amp;LEFT($I22,3)&amp;"@", 都道府県3))=FALSE, ISERROR(FIND("@"&amp;LEFT($I22,4)&amp;"@",都道府県4))=FALSE))=FALSE</formula>
    </cfRule>
  </conditionalFormatting>
  <conditionalFormatting sqref="I24:Y24">
    <cfRule type="expression" dxfId="21" priority="98" stopIfTrue="1">
      <formula>TRIM($I24)=""</formula>
    </cfRule>
  </conditionalFormatting>
  <conditionalFormatting sqref="I26:Y26">
    <cfRule type="expression" dxfId="20" priority="97" stopIfTrue="1">
      <formula>TRIM($I26)=""</formula>
    </cfRule>
  </conditionalFormatting>
  <conditionalFormatting sqref="I28:Y28">
    <cfRule type="expression" dxfId="19" priority="96" stopIfTrue="1">
      <formula>TRIM($I28)=""</formula>
    </cfRule>
  </conditionalFormatting>
  <conditionalFormatting sqref="I30:Y30">
    <cfRule type="expression" dxfId="18" priority="95" stopIfTrue="1">
      <formula>TRIM($I30)=""</formula>
    </cfRule>
  </conditionalFormatting>
  <conditionalFormatting sqref="I32:Y32">
    <cfRule type="expression" dxfId="17" priority="94" stopIfTrue="1">
      <formula>TRIM($I32)=""</formula>
    </cfRule>
  </conditionalFormatting>
  <conditionalFormatting sqref="I38:Y38">
    <cfRule type="expression" dxfId="16" priority="91" stopIfTrue="1">
      <formula>TRIM($I38)=""</formula>
    </cfRule>
  </conditionalFormatting>
  <conditionalFormatting sqref="I71:Y71">
    <cfRule type="expression" dxfId="15" priority="87" stopIfTrue="1">
      <formula>OR(AND($I63="する",AND($I71&lt;&gt;"", OR(ISERROR(FIND("@"&amp;LEFT($I71,3)&amp;"@", 都道府県3))=FALSE, ISERROR(FIND("@"&amp;LEFT($I71,4)&amp;"@",都道府県4))=FALSE))=FALSE),AND($I63="しない",NOT(ISBLANK($I71))))</formula>
    </cfRule>
  </conditionalFormatting>
  <conditionalFormatting sqref="I73:Y73">
    <cfRule type="expression" dxfId="14" priority="86" stopIfTrue="1">
      <formula>OR(AND($I63="する",TRIM($I73)=""),AND($I63="しない",NOT(ISBLANK($I73))))</formula>
    </cfRule>
  </conditionalFormatting>
  <conditionalFormatting sqref="I75:Y75">
    <cfRule type="expression" dxfId="13" priority="85" stopIfTrue="1">
      <formula>OR(AND($I63="する",TRIM($I75)=""),AND($I63="しない",NOT(ISBLANK($I75))))</formula>
    </cfRule>
  </conditionalFormatting>
  <conditionalFormatting sqref="I77:Y77">
    <cfRule type="expression" dxfId="12" priority="84" stopIfTrue="1">
      <formula>OR(AND($I63="する",TRIM($I77)=""),AND($I63="しない",NOT(ISBLANK($I77))))</formula>
    </cfRule>
  </conditionalFormatting>
  <conditionalFormatting sqref="I79:Y79">
    <cfRule type="expression" dxfId="11" priority="83" stopIfTrue="1">
      <formula>OR(AND($I63="する",TRIM($I79)=""),AND($I63="しない",NOT(ISBLANK($I79))))</formula>
    </cfRule>
  </conditionalFormatting>
  <conditionalFormatting sqref="I81:Y81">
    <cfRule type="expression" dxfId="10" priority="82" stopIfTrue="1">
      <formula>OR(AND($I63="する",TRIM($I81)=""),AND($I63="しない",NOT(ISBLANK($I81))))</formula>
    </cfRule>
  </conditionalFormatting>
  <conditionalFormatting sqref="I87:Y87">
    <cfRule type="expression" dxfId="9" priority="79" stopIfTrue="1">
      <formula>OR(AND($I63="する", TRIM($I87)=""),AND($I63="しない", NOT(ISBLANK($I87))))</formula>
    </cfRule>
  </conditionalFormatting>
  <conditionalFormatting sqref="I153:Y153">
    <cfRule type="expression" dxfId="8" priority="74" stopIfTrue="1">
      <formula>AND($I149="する",TRIM($I153)="")</formula>
    </cfRule>
  </conditionalFormatting>
  <conditionalFormatting sqref="I157:Y157">
    <cfRule type="expression" dxfId="7" priority="73" stopIfTrue="1">
      <formula>AND($I149="する",TRIM($I157)="")</formula>
    </cfRule>
  </conditionalFormatting>
  <conditionalFormatting sqref="M207:N266">
    <cfRule type="expression" dxfId="6" priority="7" stopIfTrue="1">
      <formula>希望&lt;&gt;0</formula>
    </cfRule>
  </conditionalFormatting>
  <conditionalFormatting sqref="S207:T209">
    <cfRule type="expression" dxfId="5" priority="6" stopIfTrue="1">
      <formula>AND(OR(M207="○",M208="○",M209="○"), S207&lt;&gt;"○")</formula>
    </cfRule>
  </conditionalFormatting>
  <conditionalFormatting sqref="S210:T210">
    <cfRule type="expression" dxfId="4" priority="5" stopIfTrue="1">
      <formula>AND(M210="○", S210&lt;&gt;"○")</formula>
    </cfRule>
  </conditionalFormatting>
  <conditionalFormatting sqref="S225:T245">
    <cfRule type="expression" dxfId="3" priority="4" stopIfTrue="1">
      <formula>AND(SUMPRODUCT((M225:M245&gt;="○")*(O225:O245="○"))&gt;0,S225&lt;&gt;"○")</formula>
    </cfRule>
  </conditionalFormatting>
  <conditionalFormatting sqref="S256:T262">
    <cfRule type="expression" dxfId="2" priority="3" stopIfTrue="1">
      <formula>AND(SUMPRODUCT((M256:M262&gt;="○")*(O256:U262="○"))&gt;0,S256&lt;&gt;"○")</formula>
    </cfRule>
  </conditionalFormatting>
  <conditionalFormatting sqref="S263:T263">
    <cfRule type="expression" dxfId="1" priority="2" stopIfTrue="1">
      <formula>AND(M263="○", S263&lt;&gt;"○")</formula>
    </cfRule>
  </conditionalFormatting>
  <dataValidations count="13">
    <dataValidation type="whole" imeMode="halfAlpha" allowBlank="1" showInputMessage="1" showErrorMessage="1" error="7桁の数字を入力してください" sqref="I20:M20 I151:M151 I69:M69" xr:uid="{B3AAAE1F-B597-4555-8703-3B1FED8AFDED}">
      <formula1>0</formula1>
      <formula2>9999999</formula2>
    </dataValidation>
    <dataValidation errorStyle="warning" imeMode="hiragana" allowBlank="1" showInputMessage="1" showErrorMessage="1" sqref="I22:Y22 G289:T293 F266:L266 E197:K197 I170:M170 I157:Y157 I153:Y153 I116:Y116 I112:Y112 I81:Y81 I77:Y77 I75:Y75 I71:Y71 I32:Y32 I28:Y28 I26:Y26" xr:uid="{B8736C84-22BA-4F2F-9B85-0E2DA49C9A32}"/>
    <dataValidation errorStyle="warning" imeMode="fullKatakana" allowBlank="1" showInputMessage="1" showErrorMessage="1" sqref="I24:Y24 I155:Y155 I114:Y114 I79:Y79 I73:Y73 I30:Y30" xr:uid="{2D1D450C-70FA-415F-B674-2B9E258044B2}"/>
    <dataValidation errorStyle="warning" imeMode="halfAlpha" allowBlank="1" showInputMessage="1" showErrorMessage="1" sqref="I34:M34 I161:M161 I159:M159 I122:Y122 I120:M120 I118:M118 I87:Y87 I85:M85 I83:M83 I38:Y38 I36:M36" xr:uid="{0ED9FE02-73A4-4362-8466-A8DEFBC51AC6}"/>
    <dataValidation type="list" imeMode="halfAlpha" allowBlank="1" showInputMessage="1" showErrorMessage="1" error="リストから選択してください" sqref="I40:M40" xr:uid="{1ACD1B4A-2654-44A0-8BF2-1EE9FF2E9FD1}">
      <formula1>"一致する,一致しない"</formula1>
    </dataValidation>
    <dataValidation type="list" imeMode="halfAlpha" allowBlank="1" showInputMessage="1" showErrorMessage="1" error="リストから選択してください" sqref="I63:M63 I149:M149" xr:uid="{F9B945DA-BBF6-4BF4-A2D0-BB8C60BE3D18}">
      <formula1>"しない,する"</formula1>
    </dataValidation>
    <dataValidation type="whole" imeMode="halfAlpha" allowBlank="1" showInputMessage="1" showErrorMessage="1" error="有効な数字を入力してください。10兆円以上になる場合は、9,999,999,999と入力してください" sqref="I168:M168 U289:U293 L192:Y197" xr:uid="{E9F8B36D-A0F8-4C98-8D87-89A1BDDC9D16}">
      <formula1>-9999999999</formula1>
      <formula2>9999999999</formula2>
    </dataValidation>
    <dataValidation type="whole" imeMode="halfAlpha" allowBlank="1" showInputMessage="1" showErrorMessage="1" error="有効な数字を入力してください" sqref="I172:M172 I179:M179 I175:M177" xr:uid="{7F697C69-F74C-41D7-817E-0DDD6EC68B67}">
      <formula1>0</formula1>
      <formula2>9999999999</formula2>
    </dataValidation>
    <dataValidation type="date" imeMode="halfAlpha" allowBlank="1" showInputMessage="1" showErrorMessage="1" error="有効な日付を入力してください" sqref="I186:M186 V289:Y293 O188:P188 I188:M188 O186:P186" xr:uid="{2826B4A9-A490-4219-B90F-2C36AC286359}">
      <formula1>92</formula1>
      <formula2>73415</formula2>
    </dataValidation>
    <dataValidation type="list" imeMode="halfAlpha" allowBlank="1" showInputMessage="1" showErrorMessage="1" error="リストから選択してください" sqref="S267:T271 S255:T265 S225:T245 S207:T210 O256:O262 O225:O245 M207:N266 U207:U266" xr:uid="{67661106-D9E7-4E5D-88A5-065490D55F07}">
      <formula1>"○,　"</formula1>
    </dataValidation>
    <dataValidation type="list" imeMode="halfAlpha" allowBlank="1" showInputMessage="1" showErrorMessage="1" error="リストから選択してください" sqref="I284:M284" xr:uid="{FD31B227-3E57-4D8F-864C-71DC877818DD}">
      <formula1>"税込,税抜"</formula1>
    </dataValidation>
    <dataValidation type="list" imeMode="halfAlpha" allowBlank="1" showInputMessage="1" showErrorMessage="1" error="リストから選択してください" sqref="E289:E293" xr:uid="{51DEF745-983A-407A-AC73-EAE7D832119F}">
      <formula1>コンサル業種</formula1>
    </dataValidation>
    <dataValidation type="list" imeMode="halfAlpha" allowBlank="1" showInputMessage="1" showErrorMessage="1" error="リストから選択してください" sqref="F289:F293" xr:uid="{024920E4-EE21-4CE1-AE5A-25BBDB3E6A8D}">
      <formula1>"元請,下請,　"</formula1>
    </dataValidation>
  </dataValidations>
  <pageMargins left="0.19685039370078741" right="0.19685039370078741" top="0.39370078740157483" bottom="0.19685039370078741" header="0.19685039370078741" footer="0.19685039370078741"/>
  <headerFooter>
    <oddHeader>&amp;R&amp;8&amp;P/&amp;N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O207"/>
  <sheetViews>
    <sheetView showGridLines="0" zoomScaleNormal="100" workbookViewId="0">
      <pane ySplit="6" topLeftCell="A7" activePane="bottomLeft" state="frozen"/>
      <selection activeCell="I226" sqref="I226:N226"/>
      <selection pane="bottomLeft" activeCell="B1" sqref="B1"/>
    </sheetView>
  </sheetViews>
  <sheetFormatPr defaultColWidth="2.625" defaultRowHeight="11.25" x14ac:dyDescent="0.15"/>
  <cols>
    <col min="1" max="1" width="6.375" style="192" hidden="1" customWidth="1"/>
    <col min="2" max="2" width="1.75" style="192" customWidth="1"/>
    <col min="3" max="3" width="4.625" style="192" customWidth="1"/>
    <col min="4" max="5" width="20.625" style="192" customWidth="1"/>
    <col min="6" max="6" width="23.25" style="192" customWidth="1"/>
    <col min="7" max="12" width="8.625" style="192" customWidth="1"/>
    <col min="13" max="14" width="2.625" style="192"/>
    <col min="15" max="15" width="2.625" style="192" hidden="1" customWidth="1"/>
    <col min="16" max="16384" width="2.625" style="192"/>
  </cols>
  <sheetData>
    <row r="1" spans="1:15" ht="30" customHeight="1" x14ac:dyDescent="0.15">
      <c r="A1" s="208" t="s">
        <v>204</v>
      </c>
      <c r="C1" s="193" t="s">
        <v>175</v>
      </c>
      <c r="D1" s="193"/>
      <c r="E1" s="193"/>
      <c r="K1" s="335" t="s">
        <v>215</v>
      </c>
      <c r="L1" s="336"/>
    </row>
    <row r="2" spans="1:15" ht="15.75" customHeight="1" x14ac:dyDescent="0.15">
      <c r="A2" s="208" t="s">
        <v>213</v>
      </c>
      <c r="B2" s="194"/>
      <c r="C2" s="194"/>
      <c r="E2" s="193"/>
    </row>
    <row r="3" spans="1:15" ht="15.75" customHeight="1" x14ac:dyDescent="0.15">
      <c r="A3" s="208" t="s">
        <v>216</v>
      </c>
      <c r="C3" s="444" t="s">
        <v>176</v>
      </c>
      <c r="D3" s="444"/>
      <c r="E3" s="444"/>
      <c r="F3" s="444"/>
      <c r="G3" s="444"/>
      <c r="H3" s="444"/>
      <c r="I3" s="444"/>
      <c r="J3" s="444"/>
      <c r="K3" s="444"/>
      <c r="L3" s="444"/>
    </row>
    <row r="4" spans="1:15" ht="15.75" customHeight="1" x14ac:dyDescent="0.15">
      <c r="C4" s="445" t="s">
        <v>180</v>
      </c>
      <c r="D4" s="445"/>
      <c r="E4" s="445"/>
      <c r="F4" s="445"/>
      <c r="G4" s="445"/>
      <c r="H4" s="445"/>
      <c r="I4" s="445"/>
      <c r="J4" s="445"/>
      <c r="K4" s="445"/>
      <c r="L4" s="445"/>
      <c r="M4" s="195"/>
    </row>
    <row r="5" spans="1:15" ht="6" customHeight="1" x14ac:dyDescent="0.15"/>
    <row r="6" spans="1:15" s="125" customFormat="1" ht="30" customHeight="1" x14ac:dyDescent="0.15">
      <c r="C6" s="196" t="s">
        <v>177</v>
      </c>
      <c r="D6" s="197" t="s">
        <v>178</v>
      </c>
      <c r="E6" s="198" t="s">
        <v>181</v>
      </c>
      <c r="F6" s="197" t="str">
        <f>"生年月日
" &amp; 日付例</f>
        <v>生年月日
例)2024/4/1、R6/4/1</v>
      </c>
      <c r="G6" s="446" t="s">
        <v>179</v>
      </c>
      <c r="H6" s="446"/>
      <c r="I6" s="446"/>
      <c r="J6" s="446"/>
      <c r="K6" s="446"/>
      <c r="L6" s="446"/>
      <c r="O6" s="125">
        <f>COUNTIF($O7:$O206,"&gt;0")</f>
        <v>0</v>
      </c>
    </row>
    <row r="7" spans="1:15" s="125" customFormat="1" ht="20.100000000000001" customHeight="1" x14ac:dyDescent="0.15">
      <c r="A7" s="125">
        <f t="shared" ref="A7:A38" si="0">IFERROR(IF(AND(OR($C7=1,$O7&gt;0), TRIM($D7)=""),1001,0),3)</f>
        <v>1001</v>
      </c>
      <c r="C7" s="199">
        <v>1</v>
      </c>
      <c r="D7" s="23"/>
      <c r="E7" s="26"/>
      <c r="F7" s="28"/>
      <c r="G7" s="31"/>
      <c r="H7" s="35"/>
      <c r="I7" s="35"/>
      <c r="J7" s="39"/>
      <c r="K7" s="39"/>
      <c r="L7" s="40"/>
      <c r="O7" s="125">
        <f>COUNTA($D7:$L7)</f>
        <v>0</v>
      </c>
    </row>
    <row r="8" spans="1:15" s="125" customFormat="1" ht="20.100000000000001" customHeight="1" x14ac:dyDescent="0.15">
      <c r="A8" s="125">
        <f t="shared" si="0"/>
        <v>0</v>
      </c>
      <c r="C8" s="200">
        <v>2</v>
      </c>
      <c r="D8" s="24"/>
      <c r="E8" s="27"/>
      <c r="F8" s="29"/>
      <c r="G8" s="31"/>
      <c r="H8" s="35"/>
      <c r="I8" s="35"/>
      <c r="J8" s="35"/>
      <c r="K8" s="35"/>
      <c r="L8" s="41"/>
      <c r="O8" s="125">
        <f t="shared" ref="O8:O71" si="1">COUNTA($D8:$L8)</f>
        <v>0</v>
      </c>
    </row>
    <row r="9" spans="1:15" s="125" customFormat="1" ht="20.100000000000001" customHeight="1" x14ac:dyDescent="0.15">
      <c r="A9" s="125">
        <f t="shared" si="0"/>
        <v>0</v>
      </c>
      <c r="C9" s="200">
        <v>3</v>
      </c>
      <c r="D9" s="24"/>
      <c r="E9" s="27"/>
      <c r="F9" s="29"/>
      <c r="G9" s="32"/>
      <c r="H9" s="36"/>
      <c r="I9" s="36"/>
      <c r="J9" s="36"/>
      <c r="K9" s="36"/>
      <c r="L9" s="42"/>
      <c r="O9" s="125">
        <f t="shared" si="1"/>
        <v>0</v>
      </c>
    </row>
    <row r="10" spans="1:15" s="125" customFormat="1" ht="20.100000000000001" customHeight="1" x14ac:dyDescent="0.15">
      <c r="A10" s="125">
        <f t="shared" si="0"/>
        <v>0</v>
      </c>
      <c r="C10" s="200">
        <v>4</v>
      </c>
      <c r="D10" s="24"/>
      <c r="E10" s="27"/>
      <c r="F10" s="29"/>
      <c r="G10" s="32"/>
      <c r="H10" s="36"/>
      <c r="I10" s="36"/>
      <c r="J10" s="36"/>
      <c r="K10" s="36"/>
      <c r="L10" s="42"/>
      <c r="O10" s="125">
        <f t="shared" si="1"/>
        <v>0</v>
      </c>
    </row>
    <row r="11" spans="1:15" s="125" customFormat="1" ht="20.100000000000001" customHeight="1" x14ac:dyDescent="0.15">
      <c r="A11" s="125">
        <f t="shared" si="0"/>
        <v>0</v>
      </c>
      <c r="C11" s="200">
        <v>5</v>
      </c>
      <c r="D11" s="24"/>
      <c r="E11" s="27"/>
      <c r="F11" s="29"/>
      <c r="G11" s="32"/>
      <c r="H11" s="36"/>
      <c r="I11" s="36"/>
      <c r="J11" s="36"/>
      <c r="K11" s="36"/>
      <c r="L11" s="42"/>
      <c r="O11" s="125">
        <f t="shared" si="1"/>
        <v>0</v>
      </c>
    </row>
    <row r="12" spans="1:15" s="125" customFormat="1" ht="20.100000000000001" customHeight="1" x14ac:dyDescent="0.15">
      <c r="A12" s="125">
        <f t="shared" si="0"/>
        <v>0</v>
      </c>
      <c r="C12" s="200">
        <v>6</v>
      </c>
      <c r="D12" s="24"/>
      <c r="E12" s="27"/>
      <c r="F12" s="29"/>
      <c r="G12" s="32"/>
      <c r="H12" s="36"/>
      <c r="I12" s="36"/>
      <c r="J12" s="36"/>
      <c r="K12" s="36"/>
      <c r="L12" s="42"/>
      <c r="O12" s="125">
        <f t="shared" si="1"/>
        <v>0</v>
      </c>
    </row>
    <row r="13" spans="1:15" s="125" customFormat="1" ht="20.100000000000001" customHeight="1" x14ac:dyDescent="0.15">
      <c r="A13" s="125">
        <f t="shared" si="0"/>
        <v>0</v>
      </c>
      <c r="C13" s="200">
        <v>7</v>
      </c>
      <c r="D13" s="24"/>
      <c r="E13" s="27"/>
      <c r="F13" s="29"/>
      <c r="G13" s="32"/>
      <c r="H13" s="36"/>
      <c r="I13" s="36"/>
      <c r="J13" s="36"/>
      <c r="K13" s="36"/>
      <c r="L13" s="42"/>
      <c r="O13" s="125">
        <f t="shared" si="1"/>
        <v>0</v>
      </c>
    </row>
    <row r="14" spans="1:15" s="125" customFormat="1" ht="20.100000000000001" customHeight="1" x14ac:dyDescent="0.15">
      <c r="A14" s="125">
        <f t="shared" si="0"/>
        <v>0</v>
      </c>
      <c r="C14" s="200">
        <v>8</v>
      </c>
      <c r="D14" s="24"/>
      <c r="E14" s="27"/>
      <c r="F14" s="29"/>
      <c r="G14" s="32"/>
      <c r="H14" s="36"/>
      <c r="I14" s="36"/>
      <c r="J14" s="36"/>
      <c r="K14" s="36"/>
      <c r="L14" s="42"/>
      <c r="O14" s="125">
        <f t="shared" si="1"/>
        <v>0</v>
      </c>
    </row>
    <row r="15" spans="1:15" s="125" customFormat="1" ht="20.100000000000001" customHeight="1" x14ac:dyDescent="0.15">
      <c r="A15" s="125">
        <f t="shared" si="0"/>
        <v>0</v>
      </c>
      <c r="C15" s="200">
        <v>9</v>
      </c>
      <c r="D15" s="24"/>
      <c r="E15" s="27"/>
      <c r="F15" s="29"/>
      <c r="G15" s="32"/>
      <c r="H15" s="36"/>
      <c r="I15" s="36"/>
      <c r="J15" s="36"/>
      <c r="K15" s="36"/>
      <c r="L15" s="42"/>
      <c r="O15" s="125">
        <f t="shared" si="1"/>
        <v>0</v>
      </c>
    </row>
    <row r="16" spans="1:15" s="125" customFormat="1" ht="20.100000000000001" customHeight="1" x14ac:dyDescent="0.15">
      <c r="A16" s="125">
        <f t="shared" si="0"/>
        <v>0</v>
      </c>
      <c r="C16" s="200">
        <v>10</v>
      </c>
      <c r="D16" s="24"/>
      <c r="E16" s="27"/>
      <c r="F16" s="29"/>
      <c r="G16" s="32"/>
      <c r="H16" s="36"/>
      <c r="I16" s="36"/>
      <c r="J16" s="36"/>
      <c r="K16" s="36"/>
      <c r="L16" s="42"/>
      <c r="O16" s="125">
        <f t="shared" si="1"/>
        <v>0</v>
      </c>
    </row>
    <row r="17" spans="1:15" s="125" customFormat="1" ht="20.100000000000001" customHeight="1" x14ac:dyDescent="0.15">
      <c r="A17" s="125">
        <f t="shared" si="0"/>
        <v>0</v>
      </c>
      <c r="C17" s="200">
        <v>11</v>
      </c>
      <c r="D17" s="24"/>
      <c r="E17" s="27"/>
      <c r="F17" s="29"/>
      <c r="G17" s="32"/>
      <c r="H17" s="36"/>
      <c r="I17" s="36"/>
      <c r="J17" s="36"/>
      <c r="K17" s="36"/>
      <c r="L17" s="42"/>
      <c r="O17" s="125">
        <f t="shared" si="1"/>
        <v>0</v>
      </c>
    </row>
    <row r="18" spans="1:15" s="125" customFormat="1" ht="20.100000000000001" customHeight="1" x14ac:dyDescent="0.15">
      <c r="A18" s="125">
        <f t="shared" si="0"/>
        <v>0</v>
      </c>
      <c r="C18" s="200">
        <v>12</v>
      </c>
      <c r="D18" s="24"/>
      <c r="E18" s="27"/>
      <c r="F18" s="29"/>
      <c r="G18" s="32"/>
      <c r="H18" s="36"/>
      <c r="I18" s="36"/>
      <c r="J18" s="36"/>
      <c r="K18" s="36"/>
      <c r="L18" s="42"/>
      <c r="O18" s="125">
        <f t="shared" si="1"/>
        <v>0</v>
      </c>
    </row>
    <row r="19" spans="1:15" s="125" customFormat="1" ht="20.100000000000001" customHeight="1" x14ac:dyDescent="0.15">
      <c r="A19" s="125">
        <f t="shared" si="0"/>
        <v>0</v>
      </c>
      <c r="C19" s="200">
        <v>13</v>
      </c>
      <c r="D19" s="24"/>
      <c r="E19" s="27"/>
      <c r="F19" s="29"/>
      <c r="G19" s="32"/>
      <c r="H19" s="36"/>
      <c r="I19" s="36"/>
      <c r="J19" s="36"/>
      <c r="K19" s="36"/>
      <c r="L19" s="42"/>
      <c r="O19" s="125">
        <f t="shared" si="1"/>
        <v>0</v>
      </c>
    </row>
    <row r="20" spans="1:15" s="125" customFormat="1" ht="20.100000000000001" customHeight="1" x14ac:dyDescent="0.15">
      <c r="A20" s="125">
        <f t="shared" si="0"/>
        <v>0</v>
      </c>
      <c r="C20" s="200">
        <v>14</v>
      </c>
      <c r="D20" s="24"/>
      <c r="E20" s="27"/>
      <c r="F20" s="29"/>
      <c r="G20" s="32"/>
      <c r="H20" s="36"/>
      <c r="I20" s="36"/>
      <c r="J20" s="36"/>
      <c r="K20" s="36"/>
      <c r="L20" s="42"/>
      <c r="O20" s="125">
        <f t="shared" si="1"/>
        <v>0</v>
      </c>
    </row>
    <row r="21" spans="1:15" s="125" customFormat="1" ht="20.100000000000001" customHeight="1" x14ac:dyDescent="0.15">
      <c r="A21" s="125">
        <f t="shared" si="0"/>
        <v>0</v>
      </c>
      <c r="C21" s="200">
        <v>15</v>
      </c>
      <c r="D21" s="24"/>
      <c r="E21" s="27"/>
      <c r="F21" s="29"/>
      <c r="G21" s="32"/>
      <c r="H21" s="36"/>
      <c r="I21" s="36"/>
      <c r="J21" s="36"/>
      <c r="K21" s="36"/>
      <c r="L21" s="42"/>
      <c r="O21" s="125">
        <f t="shared" si="1"/>
        <v>0</v>
      </c>
    </row>
    <row r="22" spans="1:15" s="125" customFormat="1" ht="20.100000000000001" customHeight="1" x14ac:dyDescent="0.15">
      <c r="A22" s="125">
        <f t="shared" si="0"/>
        <v>0</v>
      </c>
      <c r="C22" s="200">
        <v>16</v>
      </c>
      <c r="D22" s="24"/>
      <c r="E22" s="27"/>
      <c r="F22" s="29"/>
      <c r="G22" s="32"/>
      <c r="H22" s="36"/>
      <c r="I22" s="36"/>
      <c r="J22" s="36"/>
      <c r="K22" s="36"/>
      <c r="L22" s="42"/>
      <c r="O22" s="125">
        <f t="shared" si="1"/>
        <v>0</v>
      </c>
    </row>
    <row r="23" spans="1:15" s="125" customFormat="1" ht="20.100000000000001" customHeight="1" x14ac:dyDescent="0.15">
      <c r="A23" s="125">
        <f t="shared" si="0"/>
        <v>0</v>
      </c>
      <c r="C23" s="200">
        <v>17</v>
      </c>
      <c r="D23" s="24"/>
      <c r="E23" s="27"/>
      <c r="F23" s="29"/>
      <c r="G23" s="32"/>
      <c r="H23" s="36"/>
      <c r="I23" s="36"/>
      <c r="J23" s="36"/>
      <c r="K23" s="36"/>
      <c r="L23" s="42"/>
      <c r="O23" s="125">
        <f t="shared" si="1"/>
        <v>0</v>
      </c>
    </row>
    <row r="24" spans="1:15" s="125" customFormat="1" ht="20.100000000000001" customHeight="1" x14ac:dyDescent="0.15">
      <c r="A24" s="125">
        <f t="shared" si="0"/>
        <v>0</v>
      </c>
      <c r="C24" s="200">
        <v>18</v>
      </c>
      <c r="D24" s="24"/>
      <c r="E24" s="27"/>
      <c r="F24" s="29"/>
      <c r="G24" s="32"/>
      <c r="H24" s="36"/>
      <c r="I24" s="36"/>
      <c r="J24" s="36"/>
      <c r="K24" s="36"/>
      <c r="L24" s="42"/>
      <c r="O24" s="125">
        <f t="shared" si="1"/>
        <v>0</v>
      </c>
    </row>
    <row r="25" spans="1:15" s="125" customFormat="1" ht="20.100000000000001" customHeight="1" x14ac:dyDescent="0.15">
      <c r="A25" s="125">
        <f t="shared" si="0"/>
        <v>0</v>
      </c>
      <c r="C25" s="200">
        <v>19</v>
      </c>
      <c r="D25" s="24"/>
      <c r="E25" s="27"/>
      <c r="F25" s="29"/>
      <c r="G25" s="32"/>
      <c r="H25" s="36"/>
      <c r="I25" s="36"/>
      <c r="J25" s="36"/>
      <c r="K25" s="36"/>
      <c r="L25" s="42"/>
      <c r="O25" s="125">
        <f t="shared" si="1"/>
        <v>0</v>
      </c>
    </row>
    <row r="26" spans="1:15" s="125" customFormat="1" ht="20.100000000000001" customHeight="1" x14ac:dyDescent="0.15">
      <c r="A26" s="125">
        <f t="shared" si="0"/>
        <v>0</v>
      </c>
      <c r="C26" s="200">
        <v>20</v>
      </c>
      <c r="D26" s="24"/>
      <c r="E26" s="27"/>
      <c r="F26" s="29"/>
      <c r="G26" s="32"/>
      <c r="H26" s="36"/>
      <c r="I26" s="36"/>
      <c r="J26" s="36"/>
      <c r="K26" s="36"/>
      <c r="L26" s="42"/>
      <c r="O26" s="125">
        <f t="shared" si="1"/>
        <v>0</v>
      </c>
    </row>
    <row r="27" spans="1:15" s="125" customFormat="1" ht="20.100000000000001" customHeight="1" x14ac:dyDescent="0.15">
      <c r="A27" s="125">
        <f t="shared" si="0"/>
        <v>0</v>
      </c>
      <c r="C27" s="200">
        <v>21</v>
      </c>
      <c r="D27" s="24"/>
      <c r="E27" s="27"/>
      <c r="F27" s="29"/>
      <c r="G27" s="32"/>
      <c r="H27" s="36"/>
      <c r="I27" s="36"/>
      <c r="J27" s="36"/>
      <c r="K27" s="36"/>
      <c r="L27" s="42"/>
      <c r="O27" s="125">
        <f t="shared" si="1"/>
        <v>0</v>
      </c>
    </row>
    <row r="28" spans="1:15" s="125" customFormat="1" ht="20.100000000000001" customHeight="1" x14ac:dyDescent="0.15">
      <c r="A28" s="125">
        <f t="shared" si="0"/>
        <v>0</v>
      </c>
      <c r="C28" s="200">
        <v>22</v>
      </c>
      <c r="D28" s="24"/>
      <c r="E28" s="27"/>
      <c r="F28" s="29"/>
      <c r="G28" s="32"/>
      <c r="H28" s="36"/>
      <c r="I28" s="36"/>
      <c r="J28" s="36"/>
      <c r="K28" s="36"/>
      <c r="L28" s="42"/>
      <c r="O28" s="125">
        <f t="shared" si="1"/>
        <v>0</v>
      </c>
    </row>
    <row r="29" spans="1:15" s="125" customFormat="1" ht="20.100000000000001" customHeight="1" x14ac:dyDescent="0.15">
      <c r="A29" s="125">
        <f t="shared" si="0"/>
        <v>0</v>
      </c>
      <c r="C29" s="200">
        <v>23</v>
      </c>
      <c r="D29" s="24"/>
      <c r="E29" s="27"/>
      <c r="F29" s="29"/>
      <c r="G29" s="32"/>
      <c r="H29" s="36"/>
      <c r="I29" s="36"/>
      <c r="J29" s="36"/>
      <c r="K29" s="36"/>
      <c r="L29" s="42"/>
      <c r="O29" s="125">
        <f t="shared" si="1"/>
        <v>0</v>
      </c>
    </row>
    <row r="30" spans="1:15" s="125" customFormat="1" ht="20.100000000000001" customHeight="1" x14ac:dyDescent="0.15">
      <c r="A30" s="125">
        <f t="shared" si="0"/>
        <v>0</v>
      </c>
      <c r="C30" s="200">
        <v>24</v>
      </c>
      <c r="D30" s="24"/>
      <c r="E30" s="27"/>
      <c r="F30" s="29"/>
      <c r="G30" s="32"/>
      <c r="H30" s="36"/>
      <c r="I30" s="36"/>
      <c r="J30" s="36"/>
      <c r="K30" s="36"/>
      <c r="L30" s="42"/>
      <c r="O30" s="125">
        <f t="shared" si="1"/>
        <v>0</v>
      </c>
    </row>
    <row r="31" spans="1:15" s="125" customFormat="1" ht="20.100000000000001" customHeight="1" x14ac:dyDescent="0.15">
      <c r="A31" s="125">
        <f t="shared" si="0"/>
        <v>0</v>
      </c>
      <c r="C31" s="200">
        <v>25</v>
      </c>
      <c r="D31" s="24"/>
      <c r="E31" s="27"/>
      <c r="F31" s="29"/>
      <c r="G31" s="32"/>
      <c r="H31" s="36"/>
      <c r="I31" s="36"/>
      <c r="J31" s="36"/>
      <c r="K31" s="36"/>
      <c r="L31" s="42"/>
      <c r="O31" s="125">
        <f t="shared" si="1"/>
        <v>0</v>
      </c>
    </row>
    <row r="32" spans="1:15" s="125" customFormat="1" ht="20.100000000000001" customHeight="1" x14ac:dyDescent="0.15">
      <c r="A32" s="125">
        <f t="shared" si="0"/>
        <v>0</v>
      </c>
      <c r="C32" s="200">
        <v>26</v>
      </c>
      <c r="D32" s="24"/>
      <c r="E32" s="27"/>
      <c r="F32" s="29"/>
      <c r="G32" s="32"/>
      <c r="H32" s="36"/>
      <c r="I32" s="36"/>
      <c r="J32" s="36"/>
      <c r="K32" s="36"/>
      <c r="L32" s="42"/>
      <c r="O32" s="125">
        <f t="shared" si="1"/>
        <v>0</v>
      </c>
    </row>
    <row r="33" spans="1:15" s="125" customFormat="1" ht="20.100000000000001" customHeight="1" x14ac:dyDescent="0.15">
      <c r="A33" s="125">
        <f t="shared" si="0"/>
        <v>0</v>
      </c>
      <c r="C33" s="200">
        <v>27</v>
      </c>
      <c r="D33" s="24"/>
      <c r="E33" s="27"/>
      <c r="F33" s="29"/>
      <c r="G33" s="32"/>
      <c r="H33" s="36"/>
      <c r="I33" s="36"/>
      <c r="J33" s="36"/>
      <c r="K33" s="36"/>
      <c r="L33" s="42"/>
      <c r="O33" s="125">
        <f t="shared" si="1"/>
        <v>0</v>
      </c>
    </row>
    <row r="34" spans="1:15" s="125" customFormat="1" ht="20.100000000000001" customHeight="1" x14ac:dyDescent="0.15">
      <c r="A34" s="125">
        <f t="shared" si="0"/>
        <v>0</v>
      </c>
      <c r="C34" s="200">
        <v>28</v>
      </c>
      <c r="D34" s="24"/>
      <c r="E34" s="27"/>
      <c r="F34" s="29"/>
      <c r="G34" s="32"/>
      <c r="H34" s="36"/>
      <c r="I34" s="36"/>
      <c r="J34" s="36"/>
      <c r="K34" s="36"/>
      <c r="L34" s="42"/>
      <c r="O34" s="125">
        <f t="shared" si="1"/>
        <v>0</v>
      </c>
    </row>
    <row r="35" spans="1:15" s="125" customFormat="1" ht="20.100000000000001" customHeight="1" x14ac:dyDescent="0.15">
      <c r="A35" s="125">
        <f t="shared" si="0"/>
        <v>0</v>
      </c>
      <c r="C35" s="200">
        <v>29</v>
      </c>
      <c r="D35" s="24"/>
      <c r="E35" s="27"/>
      <c r="F35" s="29"/>
      <c r="G35" s="33"/>
      <c r="H35" s="37"/>
      <c r="I35" s="37"/>
      <c r="J35" s="37"/>
      <c r="K35" s="37"/>
      <c r="L35" s="43"/>
      <c r="O35" s="125">
        <f t="shared" si="1"/>
        <v>0</v>
      </c>
    </row>
    <row r="36" spans="1:15" s="125" customFormat="1" ht="20.100000000000001" customHeight="1" x14ac:dyDescent="0.15">
      <c r="A36" s="125">
        <f t="shared" si="0"/>
        <v>0</v>
      </c>
      <c r="C36" s="200">
        <v>30</v>
      </c>
      <c r="D36" s="24"/>
      <c r="E36" s="27"/>
      <c r="F36" s="29"/>
      <c r="G36" s="32"/>
      <c r="H36" s="36"/>
      <c r="I36" s="36"/>
      <c r="J36" s="36"/>
      <c r="K36" s="36"/>
      <c r="L36" s="42"/>
      <c r="O36" s="125">
        <f t="shared" si="1"/>
        <v>0</v>
      </c>
    </row>
    <row r="37" spans="1:15" s="125" customFormat="1" ht="20.100000000000001" customHeight="1" x14ac:dyDescent="0.15">
      <c r="A37" s="125">
        <f t="shared" si="0"/>
        <v>0</v>
      </c>
      <c r="C37" s="200">
        <v>31</v>
      </c>
      <c r="D37" s="24"/>
      <c r="E37" s="27"/>
      <c r="F37" s="29"/>
      <c r="G37" s="32"/>
      <c r="H37" s="36"/>
      <c r="I37" s="36"/>
      <c r="J37" s="36"/>
      <c r="K37" s="36"/>
      <c r="L37" s="42"/>
      <c r="O37" s="125">
        <f t="shared" si="1"/>
        <v>0</v>
      </c>
    </row>
    <row r="38" spans="1:15" s="125" customFormat="1" ht="20.100000000000001" customHeight="1" x14ac:dyDescent="0.15">
      <c r="A38" s="125">
        <f t="shared" si="0"/>
        <v>0</v>
      </c>
      <c r="C38" s="200">
        <v>32</v>
      </c>
      <c r="D38" s="24"/>
      <c r="E38" s="27"/>
      <c r="F38" s="29"/>
      <c r="G38" s="32"/>
      <c r="H38" s="36"/>
      <c r="I38" s="36"/>
      <c r="J38" s="36"/>
      <c r="K38" s="36"/>
      <c r="L38" s="42"/>
      <c r="O38" s="125">
        <f t="shared" si="1"/>
        <v>0</v>
      </c>
    </row>
    <row r="39" spans="1:15" s="125" customFormat="1" ht="20.100000000000001" customHeight="1" x14ac:dyDescent="0.15">
      <c r="A39" s="125">
        <f t="shared" ref="A39:A70" si="2">IFERROR(IF(AND(OR($C39=1,$O39&gt;0), TRIM($D39)=""),1001,0),3)</f>
        <v>0</v>
      </c>
      <c r="C39" s="200">
        <v>33</v>
      </c>
      <c r="D39" s="24"/>
      <c r="E39" s="27"/>
      <c r="F39" s="29"/>
      <c r="G39" s="32"/>
      <c r="H39" s="36"/>
      <c r="I39" s="36"/>
      <c r="J39" s="36"/>
      <c r="K39" s="36"/>
      <c r="L39" s="42"/>
      <c r="O39" s="125">
        <f t="shared" si="1"/>
        <v>0</v>
      </c>
    </row>
    <row r="40" spans="1:15" s="125" customFormat="1" ht="20.100000000000001" customHeight="1" x14ac:dyDescent="0.15">
      <c r="A40" s="125">
        <f t="shared" si="2"/>
        <v>0</v>
      </c>
      <c r="C40" s="200">
        <v>34</v>
      </c>
      <c r="D40" s="24"/>
      <c r="E40" s="27"/>
      <c r="F40" s="29"/>
      <c r="G40" s="32"/>
      <c r="H40" s="36"/>
      <c r="I40" s="36"/>
      <c r="J40" s="36"/>
      <c r="K40" s="36"/>
      <c r="L40" s="42"/>
      <c r="O40" s="125">
        <f t="shared" si="1"/>
        <v>0</v>
      </c>
    </row>
    <row r="41" spans="1:15" s="125" customFormat="1" ht="20.100000000000001" customHeight="1" x14ac:dyDescent="0.15">
      <c r="A41" s="125">
        <f t="shared" si="2"/>
        <v>0</v>
      </c>
      <c r="C41" s="200">
        <v>35</v>
      </c>
      <c r="D41" s="24"/>
      <c r="E41" s="27"/>
      <c r="F41" s="29"/>
      <c r="G41" s="32"/>
      <c r="H41" s="36"/>
      <c r="I41" s="36"/>
      <c r="J41" s="36"/>
      <c r="K41" s="36"/>
      <c r="L41" s="42"/>
      <c r="O41" s="125">
        <f t="shared" si="1"/>
        <v>0</v>
      </c>
    </row>
    <row r="42" spans="1:15" s="125" customFormat="1" ht="20.100000000000001" customHeight="1" x14ac:dyDescent="0.15">
      <c r="A42" s="125">
        <f t="shared" si="2"/>
        <v>0</v>
      </c>
      <c r="C42" s="200">
        <v>36</v>
      </c>
      <c r="D42" s="24"/>
      <c r="E42" s="27"/>
      <c r="F42" s="29"/>
      <c r="G42" s="32"/>
      <c r="H42" s="36"/>
      <c r="I42" s="36"/>
      <c r="J42" s="36"/>
      <c r="K42" s="36"/>
      <c r="L42" s="42"/>
      <c r="O42" s="125">
        <f t="shared" si="1"/>
        <v>0</v>
      </c>
    </row>
    <row r="43" spans="1:15" s="125" customFormat="1" ht="20.100000000000001" customHeight="1" x14ac:dyDescent="0.15">
      <c r="A43" s="125">
        <f t="shared" si="2"/>
        <v>0</v>
      </c>
      <c r="C43" s="200">
        <v>37</v>
      </c>
      <c r="D43" s="24"/>
      <c r="E43" s="27"/>
      <c r="F43" s="29"/>
      <c r="G43" s="32"/>
      <c r="H43" s="36"/>
      <c r="I43" s="36"/>
      <c r="J43" s="36"/>
      <c r="K43" s="36"/>
      <c r="L43" s="42"/>
      <c r="O43" s="125">
        <f t="shared" si="1"/>
        <v>0</v>
      </c>
    </row>
    <row r="44" spans="1:15" s="125" customFormat="1" ht="20.100000000000001" customHeight="1" x14ac:dyDescent="0.15">
      <c r="A44" s="125">
        <f t="shared" si="2"/>
        <v>0</v>
      </c>
      <c r="C44" s="200">
        <v>38</v>
      </c>
      <c r="D44" s="24"/>
      <c r="E44" s="27"/>
      <c r="F44" s="29"/>
      <c r="G44" s="32"/>
      <c r="H44" s="36"/>
      <c r="I44" s="36"/>
      <c r="J44" s="36"/>
      <c r="K44" s="36"/>
      <c r="L44" s="42"/>
      <c r="O44" s="125">
        <f t="shared" si="1"/>
        <v>0</v>
      </c>
    </row>
    <row r="45" spans="1:15" s="125" customFormat="1" ht="20.100000000000001" customHeight="1" x14ac:dyDescent="0.15">
      <c r="A45" s="125">
        <f t="shared" si="2"/>
        <v>0</v>
      </c>
      <c r="C45" s="200">
        <v>39</v>
      </c>
      <c r="D45" s="24"/>
      <c r="E45" s="27"/>
      <c r="F45" s="29"/>
      <c r="G45" s="32"/>
      <c r="H45" s="36"/>
      <c r="I45" s="36"/>
      <c r="J45" s="36"/>
      <c r="K45" s="36"/>
      <c r="L45" s="42"/>
      <c r="O45" s="125">
        <f t="shared" si="1"/>
        <v>0</v>
      </c>
    </row>
    <row r="46" spans="1:15" s="125" customFormat="1" ht="20.100000000000001" customHeight="1" x14ac:dyDescent="0.15">
      <c r="A46" s="125">
        <f t="shared" si="2"/>
        <v>0</v>
      </c>
      <c r="C46" s="200">
        <v>40</v>
      </c>
      <c r="D46" s="24"/>
      <c r="E46" s="27"/>
      <c r="F46" s="29"/>
      <c r="G46" s="32"/>
      <c r="H46" s="36"/>
      <c r="I46" s="36"/>
      <c r="J46" s="36"/>
      <c r="K46" s="36"/>
      <c r="L46" s="42"/>
      <c r="O46" s="125">
        <f t="shared" si="1"/>
        <v>0</v>
      </c>
    </row>
    <row r="47" spans="1:15" s="125" customFormat="1" ht="20.100000000000001" customHeight="1" x14ac:dyDescent="0.15">
      <c r="A47" s="125">
        <f t="shared" si="2"/>
        <v>0</v>
      </c>
      <c r="C47" s="200">
        <v>41</v>
      </c>
      <c r="D47" s="24"/>
      <c r="E47" s="27"/>
      <c r="F47" s="29"/>
      <c r="G47" s="32"/>
      <c r="H47" s="36"/>
      <c r="I47" s="36"/>
      <c r="J47" s="36"/>
      <c r="K47" s="36"/>
      <c r="L47" s="42"/>
      <c r="O47" s="125">
        <f t="shared" si="1"/>
        <v>0</v>
      </c>
    </row>
    <row r="48" spans="1:15" s="125" customFormat="1" ht="20.100000000000001" customHeight="1" x14ac:dyDescent="0.15">
      <c r="A48" s="125">
        <f t="shared" si="2"/>
        <v>0</v>
      </c>
      <c r="C48" s="200">
        <v>42</v>
      </c>
      <c r="D48" s="24"/>
      <c r="E48" s="27"/>
      <c r="F48" s="29"/>
      <c r="G48" s="32"/>
      <c r="H48" s="36"/>
      <c r="I48" s="36"/>
      <c r="J48" s="36"/>
      <c r="K48" s="36"/>
      <c r="L48" s="42"/>
      <c r="O48" s="125">
        <f t="shared" si="1"/>
        <v>0</v>
      </c>
    </row>
    <row r="49" spans="1:15" s="125" customFormat="1" ht="20.100000000000001" customHeight="1" x14ac:dyDescent="0.15">
      <c r="A49" s="125">
        <f t="shared" si="2"/>
        <v>0</v>
      </c>
      <c r="C49" s="200">
        <v>43</v>
      </c>
      <c r="D49" s="24"/>
      <c r="E49" s="27"/>
      <c r="F49" s="29"/>
      <c r="G49" s="32"/>
      <c r="H49" s="36"/>
      <c r="I49" s="36"/>
      <c r="J49" s="36"/>
      <c r="K49" s="36"/>
      <c r="L49" s="42"/>
      <c r="O49" s="125">
        <f t="shared" si="1"/>
        <v>0</v>
      </c>
    </row>
    <row r="50" spans="1:15" s="125" customFormat="1" ht="20.100000000000001" customHeight="1" x14ac:dyDescent="0.15">
      <c r="A50" s="125">
        <f t="shared" si="2"/>
        <v>0</v>
      </c>
      <c r="C50" s="200">
        <v>44</v>
      </c>
      <c r="D50" s="24"/>
      <c r="E50" s="27"/>
      <c r="F50" s="29"/>
      <c r="G50" s="32"/>
      <c r="H50" s="36"/>
      <c r="I50" s="36"/>
      <c r="J50" s="36"/>
      <c r="K50" s="36"/>
      <c r="L50" s="42"/>
      <c r="O50" s="125">
        <f t="shared" si="1"/>
        <v>0</v>
      </c>
    </row>
    <row r="51" spans="1:15" s="125" customFormat="1" ht="20.100000000000001" customHeight="1" x14ac:dyDescent="0.15">
      <c r="A51" s="125">
        <f t="shared" si="2"/>
        <v>0</v>
      </c>
      <c r="C51" s="200">
        <v>45</v>
      </c>
      <c r="D51" s="24"/>
      <c r="E51" s="27"/>
      <c r="F51" s="29"/>
      <c r="G51" s="32"/>
      <c r="H51" s="36"/>
      <c r="I51" s="36"/>
      <c r="J51" s="36"/>
      <c r="K51" s="36"/>
      <c r="L51" s="42"/>
      <c r="O51" s="125">
        <f t="shared" si="1"/>
        <v>0</v>
      </c>
    </row>
    <row r="52" spans="1:15" s="125" customFormat="1" ht="20.100000000000001" customHeight="1" x14ac:dyDescent="0.15">
      <c r="A52" s="125">
        <f t="shared" si="2"/>
        <v>0</v>
      </c>
      <c r="C52" s="200">
        <v>46</v>
      </c>
      <c r="D52" s="24"/>
      <c r="E52" s="27"/>
      <c r="F52" s="29"/>
      <c r="G52" s="32"/>
      <c r="H52" s="36"/>
      <c r="I52" s="36"/>
      <c r="J52" s="36"/>
      <c r="K52" s="36"/>
      <c r="L52" s="42"/>
      <c r="O52" s="125">
        <f t="shared" si="1"/>
        <v>0</v>
      </c>
    </row>
    <row r="53" spans="1:15" s="125" customFormat="1" ht="20.100000000000001" customHeight="1" x14ac:dyDescent="0.15">
      <c r="A53" s="125">
        <f t="shared" si="2"/>
        <v>0</v>
      </c>
      <c r="C53" s="200">
        <v>47</v>
      </c>
      <c r="D53" s="24"/>
      <c r="E53" s="27"/>
      <c r="F53" s="29"/>
      <c r="G53" s="32"/>
      <c r="H53" s="36"/>
      <c r="I53" s="36"/>
      <c r="J53" s="36"/>
      <c r="K53" s="36"/>
      <c r="L53" s="42"/>
      <c r="O53" s="125">
        <f t="shared" si="1"/>
        <v>0</v>
      </c>
    </row>
    <row r="54" spans="1:15" s="125" customFormat="1" ht="20.100000000000001" customHeight="1" x14ac:dyDescent="0.15">
      <c r="A54" s="125">
        <f t="shared" si="2"/>
        <v>0</v>
      </c>
      <c r="C54" s="200">
        <v>48</v>
      </c>
      <c r="D54" s="24"/>
      <c r="E54" s="27"/>
      <c r="F54" s="29"/>
      <c r="G54" s="32"/>
      <c r="H54" s="36"/>
      <c r="I54" s="36"/>
      <c r="J54" s="36"/>
      <c r="K54" s="36"/>
      <c r="L54" s="42"/>
      <c r="O54" s="125">
        <f t="shared" si="1"/>
        <v>0</v>
      </c>
    </row>
    <row r="55" spans="1:15" s="125" customFormat="1" ht="20.100000000000001" customHeight="1" x14ac:dyDescent="0.15">
      <c r="A55" s="125">
        <f t="shared" si="2"/>
        <v>0</v>
      </c>
      <c r="C55" s="200">
        <v>49</v>
      </c>
      <c r="D55" s="24"/>
      <c r="E55" s="27"/>
      <c r="F55" s="29"/>
      <c r="G55" s="33"/>
      <c r="H55" s="37"/>
      <c r="I55" s="37"/>
      <c r="J55" s="37"/>
      <c r="K55" s="37"/>
      <c r="L55" s="43"/>
      <c r="O55" s="125">
        <f t="shared" si="1"/>
        <v>0</v>
      </c>
    </row>
    <row r="56" spans="1:15" s="125" customFormat="1" ht="20.100000000000001" customHeight="1" x14ac:dyDescent="0.15">
      <c r="A56" s="125">
        <f t="shared" si="2"/>
        <v>0</v>
      </c>
      <c r="C56" s="200">
        <v>50</v>
      </c>
      <c r="D56" s="24"/>
      <c r="E56" s="27"/>
      <c r="F56" s="29"/>
      <c r="G56" s="31"/>
      <c r="H56" s="35"/>
      <c r="I56" s="35"/>
      <c r="J56" s="35"/>
      <c r="K56" s="35"/>
      <c r="L56" s="41"/>
      <c r="O56" s="125">
        <f t="shared" si="1"/>
        <v>0</v>
      </c>
    </row>
    <row r="57" spans="1:15" s="125" customFormat="1" ht="20.100000000000001" customHeight="1" x14ac:dyDescent="0.15">
      <c r="A57" s="125">
        <f t="shared" si="2"/>
        <v>0</v>
      </c>
      <c r="C57" s="200">
        <v>51</v>
      </c>
      <c r="D57" s="24"/>
      <c r="E57" s="27"/>
      <c r="F57" s="29"/>
      <c r="G57" s="32"/>
      <c r="H57" s="36"/>
      <c r="I57" s="36"/>
      <c r="J57" s="36"/>
      <c r="K57" s="36"/>
      <c r="L57" s="42"/>
      <c r="O57" s="125">
        <f t="shared" si="1"/>
        <v>0</v>
      </c>
    </row>
    <row r="58" spans="1:15" s="125" customFormat="1" ht="20.100000000000001" customHeight="1" x14ac:dyDescent="0.15">
      <c r="A58" s="125">
        <f t="shared" si="2"/>
        <v>0</v>
      </c>
      <c r="C58" s="200">
        <v>52</v>
      </c>
      <c r="D58" s="24"/>
      <c r="E58" s="27"/>
      <c r="F58" s="29"/>
      <c r="G58" s="32"/>
      <c r="H58" s="36"/>
      <c r="I58" s="36"/>
      <c r="J58" s="36"/>
      <c r="K58" s="36"/>
      <c r="L58" s="42"/>
      <c r="O58" s="125">
        <f t="shared" si="1"/>
        <v>0</v>
      </c>
    </row>
    <row r="59" spans="1:15" s="125" customFormat="1" ht="20.100000000000001" customHeight="1" x14ac:dyDescent="0.15">
      <c r="A59" s="125">
        <f t="shared" si="2"/>
        <v>0</v>
      </c>
      <c r="C59" s="200">
        <v>53</v>
      </c>
      <c r="D59" s="24"/>
      <c r="E59" s="27"/>
      <c r="F59" s="29"/>
      <c r="G59" s="32"/>
      <c r="H59" s="36"/>
      <c r="I59" s="36"/>
      <c r="J59" s="36"/>
      <c r="K59" s="36"/>
      <c r="L59" s="42"/>
      <c r="O59" s="125">
        <f t="shared" si="1"/>
        <v>0</v>
      </c>
    </row>
    <row r="60" spans="1:15" s="125" customFormat="1" ht="20.100000000000001" customHeight="1" x14ac:dyDescent="0.15">
      <c r="A60" s="125">
        <f t="shared" si="2"/>
        <v>0</v>
      </c>
      <c r="C60" s="200">
        <v>54</v>
      </c>
      <c r="D60" s="24"/>
      <c r="E60" s="27"/>
      <c r="F60" s="29"/>
      <c r="G60" s="32"/>
      <c r="H60" s="36"/>
      <c r="I60" s="36"/>
      <c r="J60" s="36"/>
      <c r="K60" s="36"/>
      <c r="L60" s="42"/>
      <c r="O60" s="125">
        <f t="shared" si="1"/>
        <v>0</v>
      </c>
    </row>
    <row r="61" spans="1:15" s="125" customFormat="1" ht="20.100000000000001" customHeight="1" x14ac:dyDescent="0.15">
      <c r="A61" s="125">
        <f t="shared" si="2"/>
        <v>0</v>
      </c>
      <c r="C61" s="200">
        <v>55</v>
      </c>
      <c r="D61" s="24"/>
      <c r="E61" s="27"/>
      <c r="F61" s="29"/>
      <c r="G61" s="32"/>
      <c r="H61" s="36"/>
      <c r="I61" s="36"/>
      <c r="J61" s="36"/>
      <c r="K61" s="36"/>
      <c r="L61" s="42"/>
      <c r="O61" s="125">
        <f t="shared" si="1"/>
        <v>0</v>
      </c>
    </row>
    <row r="62" spans="1:15" s="125" customFormat="1" ht="20.100000000000001" customHeight="1" x14ac:dyDescent="0.15">
      <c r="A62" s="125">
        <f t="shared" si="2"/>
        <v>0</v>
      </c>
      <c r="C62" s="200">
        <v>56</v>
      </c>
      <c r="D62" s="24"/>
      <c r="E62" s="27"/>
      <c r="F62" s="29"/>
      <c r="G62" s="32"/>
      <c r="H62" s="36"/>
      <c r="I62" s="36"/>
      <c r="J62" s="36"/>
      <c r="K62" s="36"/>
      <c r="L62" s="42"/>
      <c r="O62" s="125">
        <f t="shared" si="1"/>
        <v>0</v>
      </c>
    </row>
    <row r="63" spans="1:15" s="125" customFormat="1" ht="20.100000000000001" customHeight="1" x14ac:dyDescent="0.15">
      <c r="A63" s="125">
        <f t="shared" si="2"/>
        <v>0</v>
      </c>
      <c r="C63" s="200">
        <v>57</v>
      </c>
      <c r="D63" s="24"/>
      <c r="E63" s="27"/>
      <c r="F63" s="29"/>
      <c r="G63" s="32"/>
      <c r="H63" s="36"/>
      <c r="I63" s="36"/>
      <c r="J63" s="36"/>
      <c r="K63" s="36"/>
      <c r="L63" s="42"/>
      <c r="O63" s="125">
        <f t="shared" si="1"/>
        <v>0</v>
      </c>
    </row>
    <row r="64" spans="1:15" s="125" customFormat="1" ht="20.100000000000001" customHeight="1" x14ac:dyDescent="0.15">
      <c r="A64" s="125">
        <f t="shared" si="2"/>
        <v>0</v>
      </c>
      <c r="C64" s="200">
        <v>58</v>
      </c>
      <c r="D64" s="24"/>
      <c r="E64" s="27"/>
      <c r="F64" s="29"/>
      <c r="G64" s="32"/>
      <c r="H64" s="36"/>
      <c r="I64" s="36"/>
      <c r="J64" s="36"/>
      <c r="K64" s="36"/>
      <c r="L64" s="42"/>
      <c r="O64" s="125">
        <f t="shared" si="1"/>
        <v>0</v>
      </c>
    </row>
    <row r="65" spans="1:15" s="125" customFormat="1" ht="20.100000000000001" customHeight="1" x14ac:dyDescent="0.15">
      <c r="A65" s="125">
        <f t="shared" si="2"/>
        <v>0</v>
      </c>
      <c r="C65" s="200">
        <v>59</v>
      </c>
      <c r="D65" s="24"/>
      <c r="E65" s="27"/>
      <c r="F65" s="29"/>
      <c r="G65" s="32"/>
      <c r="H65" s="36"/>
      <c r="I65" s="36"/>
      <c r="J65" s="36"/>
      <c r="K65" s="36"/>
      <c r="L65" s="42"/>
      <c r="O65" s="125">
        <f t="shared" si="1"/>
        <v>0</v>
      </c>
    </row>
    <row r="66" spans="1:15" s="125" customFormat="1" ht="20.100000000000001" customHeight="1" x14ac:dyDescent="0.15">
      <c r="A66" s="125">
        <f t="shared" si="2"/>
        <v>0</v>
      </c>
      <c r="C66" s="200">
        <v>60</v>
      </c>
      <c r="D66" s="24"/>
      <c r="E66" s="27"/>
      <c r="F66" s="29"/>
      <c r="G66" s="32"/>
      <c r="H66" s="36"/>
      <c r="I66" s="36"/>
      <c r="J66" s="36"/>
      <c r="K66" s="36"/>
      <c r="L66" s="42"/>
      <c r="O66" s="125">
        <f t="shared" si="1"/>
        <v>0</v>
      </c>
    </row>
    <row r="67" spans="1:15" s="125" customFormat="1" ht="20.100000000000001" customHeight="1" x14ac:dyDescent="0.15">
      <c r="A67" s="125">
        <f t="shared" si="2"/>
        <v>0</v>
      </c>
      <c r="C67" s="200">
        <v>61</v>
      </c>
      <c r="D67" s="24"/>
      <c r="E67" s="27"/>
      <c r="F67" s="29"/>
      <c r="G67" s="32"/>
      <c r="H67" s="36"/>
      <c r="I67" s="36"/>
      <c r="J67" s="36"/>
      <c r="K67" s="36"/>
      <c r="L67" s="42"/>
      <c r="O67" s="125">
        <f t="shared" si="1"/>
        <v>0</v>
      </c>
    </row>
    <row r="68" spans="1:15" s="125" customFormat="1" ht="20.100000000000001" customHeight="1" x14ac:dyDescent="0.15">
      <c r="A68" s="125">
        <f t="shared" si="2"/>
        <v>0</v>
      </c>
      <c r="C68" s="200">
        <v>62</v>
      </c>
      <c r="D68" s="24"/>
      <c r="E68" s="27"/>
      <c r="F68" s="29"/>
      <c r="G68" s="32"/>
      <c r="H68" s="36"/>
      <c r="I68" s="36"/>
      <c r="J68" s="36"/>
      <c r="K68" s="36"/>
      <c r="L68" s="42"/>
      <c r="O68" s="125">
        <f t="shared" si="1"/>
        <v>0</v>
      </c>
    </row>
    <row r="69" spans="1:15" s="125" customFormat="1" ht="20.100000000000001" customHeight="1" x14ac:dyDescent="0.15">
      <c r="A69" s="125">
        <f t="shared" si="2"/>
        <v>0</v>
      </c>
      <c r="C69" s="200">
        <v>63</v>
      </c>
      <c r="D69" s="24"/>
      <c r="E69" s="27"/>
      <c r="F69" s="29"/>
      <c r="G69" s="32"/>
      <c r="H69" s="36"/>
      <c r="I69" s="36"/>
      <c r="J69" s="36"/>
      <c r="K69" s="36"/>
      <c r="L69" s="42"/>
      <c r="O69" s="125">
        <f t="shared" si="1"/>
        <v>0</v>
      </c>
    </row>
    <row r="70" spans="1:15" s="125" customFormat="1" ht="20.100000000000001" customHeight="1" x14ac:dyDescent="0.15">
      <c r="A70" s="125">
        <f t="shared" si="2"/>
        <v>0</v>
      </c>
      <c r="C70" s="200">
        <v>64</v>
      </c>
      <c r="D70" s="24"/>
      <c r="E70" s="27"/>
      <c r="F70" s="29"/>
      <c r="G70" s="32"/>
      <c r="H70" s="36"/>
      <c r="I70" s="36"/>
      <c r="J70" s="36"/>
      <c r="K70" s="36"/>
      <c r="L70" s="42"/>
      <c r="O70" s="125">
        <f t="shared" si="1"/>
        <v>0</v>
      </c>
    </row>
    <row r="71" spans="1:15" s="125" customFormat="1" ht="20.100000000000001" customHeight="1" x14ac:dyDescent="0.15">
      <c r="A71" s="125">
        <f t="shared" ref="A71:A102" si="3">IFERROR(IF(AND(OR($C71=1,$O71&gt;0), TRIM($D71)=""),1001,0),3)</f>
        <v>0</v>
      </c>
      <c r="C71" s="200">
        <v>65</v>
      </c>
      <c r="D71" s="24"/>
      <c r="E71" s="27"/>
      <c r="F71" s="29"/>
      <c r="G71" s="32"/>
      <c r="H71" s="36"/>
      <c r="I71" s="36"/>
      <c r="J71" s="36"/>
      <c r="K71" s="36"/>
      <c r="L71" s="42"/>
      <c r="O71" s="125">
        <f t="shared" si="1"/>
        <v>0</v>
      </c>
    </row>
    <row r="72" spans="1:15" s="125" customFormat="1" ht="20.100000000000001" customHeight="1" x14ac:dyDescent="0.15">
      <c r="A72" s="125">
        <f t="shared" si="3"/>
        <v>0</v>
      </c>
      <c r="C72" s="200">
        <v>66</v>
      </c>
      <c r="D72" s="24"/>
      <c r="E72" s="27"/>
      <c r="F72" s="29"/>
      <c r="G72" s="32"/>
      <c r="H72" s="36"/>
      <c r="I72" s="36"/>
      <c r="J72" s="36"/>
      <c r="K72" s="36"/>
      <c r="L72" s="42"/>
      <c r="O72" s="125">
        <f t="shared" ref="O72:O135" si="4">COUNTA($D72:$L72)</f>
        <v>0</v>
      </c>
    </row>
    <row r="73" spans="1:15" s="125" customFormat="1" ht="20.100000000000001" customHeight="1" x14ac:dyDescent="0.15">
      <c r="A73" s="125">
        <f t="shared" si="3"/>
        <v>0</v>
      </c>
      <c r="C73" s="200">
        <v>67</v>
      </c>
      <c r="D73" s="24"/>
      <c r="E73" s="27"/>
      <c r="F73" s="29"/>
      <c r="G73" s="32"/>
      <c r="H73" s="36"/>
      <c r="I73" s="36"/>
      <c r="J73" s="36"/>
      <c r="K73" s="36"/>
      <c r="L73" s="42"/>
      <c r="O73" s="125">
        <f t="shared" si="4"/>
        <v>0</v>
      </c>
    </row>
    <row r="74" spans="1:15" s="125" customFormat="1" ht="20.100000000000001" customHeight="1" x14ac:dyDescent="0.15">
      <c r="A74" s="125">
        <f t="shared" si="3"/>
        <v>0</v>
      </c>
      <c r="C74" s="200">
        <v>68</v>
      </c>
      <c r="D74" s="24"/>
      <c r="E74" s="27"/>
      <c r="F74" s="29"/>
      <c r="G74" s="32"/>
      <c r="H74" s="36"/>
      <c r="I74" s="36"/>
      <c r="J74" s="36"/>
      <c r="K74" s="36"/>
      <c r="L74" s="42"/>
      <c r="O74" s="125">
        <f t="shared" si="4"/>
        <v>0</v>
      </c>
    </row>
    <row r="75" spans="1:15" s="125" customFormat="1" ht="20.100000000000001" customHeight="1" x14ac:dyDescent="0.15">
      <c r="A75" s="125">
        <f t="shared" si="3"/>
        <v>0</v>
      </c>
      <c r="C75" s="200">
        <v>69</v>
      </c>
      <c r="D75" s="24"/>
      <c r="E75" s="27"/>
      <c r="F75" s="29"/>
      <c r="G75" s="32"/>
      <c r="H75" s="36"/>
      <c r="I75" s="36"/>
      <c r="J75" s="36"/>
      <c r="K75" s="36"/>
      <c r="L75" s="42"/>
      <c r="O75" s="125">
        <f t="shared" si="4"/>
        <v>0</v>
      </c>
    </row>
    <row r="76" spans="1:15" s="125" customFormat="1" ht="20.100000000000001" customHeight="1" x14ac:dyDescent="0.15">
      <c r="A76" s="125">
        <f t="shared" si="3"/>
        <v>0</v>
      </c>
      <c r="C76" s="200">
        <v>70</v>
      </c>
      <c r="D76" s="24"/>
      <c r="E76" s="27"/>
      <c r="F76" s="29"/>
      <c r="G76" s="32"/>
      <c r="H76" s="36"/>
      <c r="I76" s="36"/>
      <c r="J76" s="36"/>
      <c r="K76" s="36"/>
      <c r="L76" s="42"/>
      <c r="O76" s="125">
        <f t="shared" si="4"/>
        <v>0</v>
      </c>
    </row>
    <row r="77" spans="1:15" s="125" customFormat="1" ht="20.100000000000001" customHeight="1" x14ac:dyDescent="0.15">
      <c r="A77" s="125">
        <f t="shared" si="3"/>
        <v>0</v>
      </c>
      <c r="C77" s="200">
        <v>71</v>
      </c>
      <c r="D77" s="24"/>
      <c r="E77" s="27"/>
      <c r="F77" s="29"/>
      <c r="G77" s="32"/>
      <c r="H77" s="36"/>
      <c r="I77" s="36"/>
      <c r="J77" s="36"/>
      <c r="K77" s="36"/>
      <c r="L77" s="42"/>
      <c r="O77" s="125">
        <f t="shared" si="4"/>
        <v>0</v>
      </c>
    </row>
    <row r="78" spans="1:15" s="125" customFormat="1" ht="20.100000000000001" customHeight="1" x14ac:dyDescent="0.15">
      <c r="A78" s="125">
        <f t="shared" si="3"/>
        <v>0</v>
      </c>
      <c r="C78" s="200">
        <v>72</v>
      </c>
      <c r="D78" s="24"/>
      <c r="E78" s="27"/>
      <c r="F78" s="29"/>
      <c r="G78" s="32"/>
      <c r="H78" s="36"/>
      <c r="I78" s="36"/>
      <c r="J78" s="36"/>
      <c r="K78" s="36"/>
      <c r="L78" s="42"/>
      <c r="O78" s="125">
        <f t="shared" si="4"/>
        <v>0</v>
      </c>
    </row>
    <row r="79" spans="1:15" s="125" customFormat="1" ht="20.100000000000001" customHeight="1" x14ac:dyDescent="0.15">
      <c r="A79" s="125">
        <f t="shared" si="3"/>
        <v>0</v>
      </c>
      <c r="C79" s="200">
        <v>73</v>
      </c>
      <c r="D79" s="24"/>
      <c r="E79" s="27"/>
      <c r="F79" s="29"/>
      <c r="G79" s="32"/>
      <c r="H79" s="36"/>
      <c r="I79" s="36"/>
      <c r="J79" s="36"/>
      <c r="K79" s="36"/>
      <c r="L79" s="42"/>
      <c r="O79" s="125">
        <f t="shared" si="4"/>
        <v>0</v>
      </c>
    </row>
    <row r="80" spans="1:15" s="125" customFormat="1" ht="20.100000000000001" customHeight="1" x14ac:dyDescent="0.15">
      <c r="A80" s="125">
        <f t="shared" si="3"/>
        <v>0</v>
      </c>
      <c r="C80" s="200">
        <v>74</v>
      </c>
      <c r="D80" s="24"/>
      <c r="E80" s="27"/>
      <c r="F80" s="29"/>
      <c r="G80" s="32"/>
      <c r="H80" s="36"/>
      <c r="I80" s="36"/>
      <c r="J80" s="36"/>
      <c r="K80" s="36"/>
      <c r="L80" s="42"/>
      <c r="O80" s="125">
        <f t="shared" si="4"/>
        <v>0</v>
      </c>
    </row>
    <row r="81" spans="1:15" s="125" customFormat="1" ht="20.100000000000001" customHeight="1" x14ac:dyDescent="0.15">
      <c r="A81" s="125">
        <f t="shared" si="3"/>
        <v>0</v>
      </c>
      <c r="C81" s="200">
        <v>75</v>
      </c>
      <c r="D81" s="24"/>
      <c r="E81" s="27"/>
      <c r="F81" s="29"/>
      <c r="G81" s="32"/>
      <c r="H81" s="36"/>
      <c r="I81" s="36"/>
      <c r="J81" s="36"/>
      <c r="K81" s="36"/>
      <c r="L81" s="42"/>
      <c r="O81" s="125">
        <f t="shared" si="4"/>
        <v>0</v>
      </c>
    </row>
    <row r="82" spans="1:15" s="125" customFormat="1" ht="20.100000000000001" customHeight="1" x14ac:dyDescent="0.15">
      <c r="A82" s="125">
        <f t="shared" si="3"/>
        <v>0</v>
      </c>
      <c r="C82" s="200">
        <v>76</v>
      </c>
      <c r="D82" s="24"/>
      <c r="E82" s="27"/>
      <c r="F82" s="29"/>
      <c r="G82" s="32"/>
      <c r="H82" s="36"/>
      <c r="I82" s="36"/>
      <c r="J82" s="36"/>
      <c r="K82" s="36"/>
      <c r="L82" s="42"/>
      <c r="O82" s="125">
        <f t="shared" si="4"/>
        <v>0</v>
      </c>
    </row>
    <row r="83" spans="1:15" s="125" customFormat="1" ht="20.100000000000001" customHeight="1" x14ac:dyDescent="0.15">
      <c r="A83" s="125">
        <f t="shared" si="3"/>
        <v>0</v>
      </c>
      <c r="C83" s="200">
        <v>77</v>
      </c>
      <c r="D83" s="24"/>
      <c r="E83" s="27"/>
      <c r="F83" s="29"/>
      <c r="G83" s="33"/>
      <c r="H83" s="37"/>
      <c r="I83" s="37"/>
      <c r="J83" s="37"/>
      <c r="K83" s="37"/>
      <c r="L83" s="43"/>
      <c r="O83" s="125">
        <f t="shared" si="4"/>
        <v>0</v>
      </c>
    </row>
    <row r="84" spans="1:15" s="125" customFormat="1" ht="20.100000000000001" customHeight="1" x14ac:dyDescent="0.15">
      <c r="A84" s="125">
        <f t="shared" si="3"/>
        <v>0</v>
      </c>
      <c r="C84" s="200">
        <v>78</v>
      </c>
      <c r="D84" s="24"/>
      <c r="E84" s="27"/>
      <c r="F84" s="29"/>
      <c r="G84" s="32"/>
      <c r="H84" s="36"/>
      <c r="I84" s="36"/>
      <c r="J84" s="36"/>
      <c r="K84" s="36"/>
      <c r="L84" s="42"/>
      <c r="O84" s="125">
        <f t="shared" si="4"/>
        <v>0</v>
      </c>
    </row>
    <row r="85" spans="1:15" s="125" customFormat="1" ht="20.100000000000001" customHeight="1" x14ac:dyDescent="0.15">
      <c r="A85" s="125">
        <f t="shared" si="3"/>
        <v>0</v>
      </c>
      <c r="C85" s="200">
        <v>79</v>
      </c>
      <c r="D85" s="24"/>
      <c r="E85" s="27"/>
      <c r="F85" s="29"/>
      <c r="G85" s="32"/>
      <c r="H85" s="36"/>
      <c r="I85" s="36"/>
      <c r="J85" s="36"/>
      <c r="K85" s="36"/>
      <c r="L85" s="42"/>
      <c r="O85" s="125">
        <f t="shared" si="4"/>
        <v>0</v>
      </c>
    </row>
    <row r="86" spans="1:15" s="125" customFormat="1" ht="20.100000000000001" customHeight="1" x14ac:dyDescent="0.15">
      <c r="A86" s="125">
        <f t="shared" si="3"/>
        <v>0</v>
      </c>
      <c r="C86" s="200">
        <v>80</v>
      </c>
      <c r="D86" s="24"/>
      <c r="E86" s="27"/>
      <c r="F86" s="29"/>
      <c r="G86" s="32"/>
      <c r="H86" s="36"/>
      <c r="I86" s="36"/>
      <c r="J86" s="36"/>
      <c r="K86" s="36"/>
      <c r="L86" s="42"/>
      <c r="O86" s="125">
        <f t="shared" si="4"/>
        <v>0</v>
      </c>
    </row>
    <row r="87" spans="1:15" s="125" customFormat="1" ht="20.100000000000001" customHeight="1" x14ac:dyDescent="0.15">
      <c r="A87" s="125">
        <f t="shared" si="3"/>
        <v>0</v>
      </c>
      <c r="C87" s="200">
        <v>81</v>
      </c>
      <c r="D87" s="24"/>
      <c r="E87" s="27"/>
      <c r="F87" s="29"/>
      <c r="G87" s="32"/>
      <c r="H87" s="36"/>
      <c r="I87" s="36"/>
      <c r="J87" s="36"/>
      <c r="K87" s="36"/>
      <c r="L87" s="42"/>
      <c r="O87" s="125">
        <f t="shared" si="4"/>
        <v>0</v>
      </c>
    </row>
    <row r="88" spans="1:15" s="125" customFormat="1" ht="20.100000000000001" customHeight="1" x14ac:dyDescent="0.15">
      <c r="A88" s="125">
        <f t="shared" si="3"/>
        <v>0</v>
      </c>
      <c r="C88" s="200">
        <v>82</v>
      </c>
      <c r="D88" s="24"/>
      <c r="E88" s="27"/>
      <c r="F88" s="29"/>
      <c r="G88" s="32"/>
      <c r="H88" s="36"/>
      <c r="I88" s="36"/>
      <c r="J88" s="36"/>
      <c r="K88" s="36"/>
      <c r="L88" s="42"/>
      <c r="O88" s="125">
        <f t="shared" si="4"/>
        <v>0</v>
      </c>
    </row>
    <row r="89" spans="1:15" s="125" customFormat="1" ht="20.100000000000001" customHeight="1" x14ac:dyDescent="0.15">
      <c r="A89" s="125">
        <f t="shared" si="3"/>
        <v>0</v>
      </c>
      <c r="C89" s="200">
        <v>83</v>
      </c>
      <c r="D89" s="24"/>
      <c r="E89" s="27"/>
      <c r="F89" s="29"/>
      <c r="G89" s="32"/>
      <c r="H89" s="36"/>
      <c r="I89" s="36"/>
      <c r="J89" s="36"/>
      <c r="K89" s="36"/>
      <c r="L89" s="42"/>
      <c r="O89" s="125">
        <f t="shared" si="4"/>
        <v>0</v>
      </c>
    </row>
    <row r="90" spans="1:15" s="125" customFormat="1" ht="20.100000000000001" customHeight="1" x14ac:dyDescent="0.15">
      <c r="A90" s="125">
        <f t="shared" si="3"/>
        <v>0</v>
      </c>
      <c r="C90" s="200">
        <v>84</v>
      </c>
      <c r="D90" s="24"/>
      <c r="E90" s="27"/>
      <c r="F90" s="29"/>
      <c r="G90" s="32"/>
      <c r="H90" s="36"/>
      <c r="I90" s="36"/>
      <c r="J90" s="36"/>
      <c r="K90" s="36"/>
      <c r="L90" s="42"/>
      <c r="O90" s="125">
        <f t="shared" si="4"/>
        <v>0</v>
      </c>
    </row>
    <row r="91" spans="1:15" s="125" customFormat="1" ht="20.100000000000001" customHeight="1" x14ac:dyDescent="0.15">
      <c r="A91" s="125">
        <f t="shared" si="3"/>
        <v>0</v>
      </c>
      <c r="C91" s="200">
        <v>85</v>
      </c>
      <c r="D91" s="24"/>
      <c r="E91" s="27"/>
      <c r="F91" s="29"/>
      <c r="G91" s="32"/>
      <c r="H91" s="36"/>
      <c r="I91" s="36"/>
      <c r="J91" s="36"/>
      <c r="K91" s="36"/>
      <c r="L91" s="42"/>
      <c r="O91" s="125">
        <f t="shared" si="4"/>
        <v>0</v>
      </c>
    </row>
    <row r="92" spans="1:15" s="125" customFormat="1" ht="20.100000000000001" customHeight="1" x14ac:dyDescent="0.15">
      <c r="A92" s="125">
        <f t="shared" si="3"/>
        <v>0</v>
      </c>
      <c r="C92" s="200">
        <v>86</v>
      </c>
      <c r="D92" s="24"/>
      <c r="E92" s="27"/>
      <c r="F92" s="29"/>
      <c r="G92" s="32"/>
      <c r="H92" s="36"/>
      <c r="I92" s="36"/>
      <c r="J92" s="36"/>
      <c r="K92" s="36"/>
      <c r="L92" s="42"/>
      <c r="O92" s="125">
        <f t="shared" si="4"/>
        <v>0</v>
      </c>
    </row>
    <row r="93" spans="1:15" s="125" customFormat="1" ht="20.100000000000001" customHeight="1" x14ac:dyDescent="0.15">
      <c r="A93" s="125">
        <f t="shared" si="3"/>
        <v>0</v>
      </c>
      <c r="C93" s="200">
        <v>87</v>
      </c>
      <c r="D93" s="24"/>
      <c r="E93" s="27"/>
      <c r="F93" s="29"/>
      <c r="G93" s="32"/>
      <c r="H93" s="36"/>
      <c r="I93" s="36"/>
      <c r="J93" s="36"/>
      <c r="K93" s="36"/>
      <c r="L93" s="42"/>
      <c r="O93" s="125">
        <f t="shared" si="4"/>
        <v>0</v>
      </c>
    </row>
    <row r="94" spans="1:15" s="125" customFormat="1" ht="20.100000000000001" customHeight="1" x14ac:dyDescent="0.15">
      <c r="A94" s="125">
        <f t="shared" si="3"/>
        <v>0</v>
      </c>
      <c r="C94" s="200">
        <v>88</v>
      </c>
      <c r="D94" s="24"/>
      <c r="E94" s="27"/>
      <c r="F94" s="29"/>
      <c r="G94" s="32"/>
      <c r="H94" s="36"/>
      <c r="I94" s="36"/>
      <c r="J94" s="36"/>
      <c r="K94" s="36"/>
      <c r="L94" s="42"/>
      <c r="O94" s="125">
        <f t="shared" si="4"/>
        <v>0</v>
      </c>
    </row>
    <row r="95" spans="1:15" s="125" customFormat="1" ht="20.100000000000001" customHeight="1" x14ac:dyDescent="0.15">
      <c r="A95" s="125">
        <f t="shared" si="3"/>
        <v>0</v>
      </c>
      <c r="C95" s="200">
        <v>89</v>
      </c>
      <c r="D95" s="24"/>
      <c r="E95" s="27"/>
      <c r="F95" s="29"/>
      <c r="G95" s="32"/>
      <c r="H95" s="36"/>
      <c r="I95" s="36"/>
      <c r="J95" s="36"/>
      <c r="K95" s="36"/>
      <c r="L95" s="42"/>
      <c r="O95" s="125">
        <f t="shared" si="4"/>
        <v>0</v>
      </c>
    </row>
    <row r="96" spans="1:15" s="125" customFormat="1" ht="20.100000000000001" customHeight="1" x14ac:dyDescent="0.15">
      <c r="A96" s="125">
        <f t="shared" si="3"/>
        <v>0</v>
      </c>
      <c r="C96" s="200">
        <v>90</v>
      </c>
      <c r="D96" s="24"/>
      <c r="E96" s="27"/>
      <c r="F96" s="29"/>
      <c r="G96" s="32"/>
      <c r="H96" s="36"/>
      <c r="I96" s="36"/>
      <c r="J96" s="36"/>
      <c r="K96" s="36"/>
      <c r="L96" s="42"/>
      <c r="O96" s="125">
        <f t="shared" si="4"/>
        <v>0</v>
      </c>
    </row>
    <row r="97" spans="1:15" s="125" customFormat="1" ht="20.100000000000001" customHeight="1" x14ac:dyDescent="0.15">
      <c r="A97" s="125">
        <f t="shared" si="3"/>
        <v>0</v>
      </c>
      <c r="C97" s="200">
        <v>91</v>
      </c>
      <c r="D97" s="24"/>
      <c r="E97" s="27"/>
      <c r="F97" s="29"/>
      <c r="G97" s="32"/>
      <c r="H97" s="36"/>
      <c r="I97" s="36"/>
      <c r="J97" s="36"/>
      <c r="K97" s="36"/>
      <c r="L97" s="42"/>
      <c r="O97" s="125">
        <f t="shared" si="4"/>
        <v>0</v>
      </c>
    </row>
    <row r="98" spans="1:15" s="125" customFormat="1" ht="20.100000000000001" customHeight="1" x14ac:dyDescent="0.15">
      <c r="A98" s="125">
        <f t="shared" si="3"/>
        <v>0</v>
      </c>
      <c r="C98" s="200">
        <v>92</v>
      </c>
      <c r="D98" s="24"/>
      <c r="E98" s="27"/>
      <c r="F98" s="29"/>
      <c r="G98" s="32"/>
      <c r="H98" s="36"/>
      <c r="I98" s="36"/>
      <c r="J98" s="36"/>
      <c r="K98" s="36"/>
      <c r="L98" s="42"/>
      <c r="O98" s="125">
        <f t="shared" si="4"/>
        <v>0</v>
      </c>
    </row>
    <row r="99" spans="1:15" s="125" customFormat="1" ht="20.100000000000001" customHeight="1" x14ac:dyDescent="0.15">
      <c r="A99" s="125">
        <f t="shared" si="3"/>
        <v>0</v>
      </c>
      <c r="C99" s="200">
        <v>93</v>
      </c>
      <c r="D99" s="24"/>
      <c r="E99" s="27"/>
      <c r="F99" s="29"/>
      <c r="G99" s="32"/>
      <c r="H99" s="36"/>
      <c r="I99" s="36"/>
      <c r="J99" s="36"/>
      <c r="K99" s="36"/>
      <c r="L99" s="42"/>
      <c r="O99" s="125">
        <f t="shared" si="4"/>
        <v>0</v>
      </c>
    </row>
    <row r="100" spans="1:15" s="125" customFormat="1" ht="20.100000000000001" customHeight="1" x14ac:dyDescent="0.15">
      <c r="A100" s="125">
        <f t="shared" si="3"/>
        <v>0</v>
      </c>
      <c r="C100" s="200">
        <v>94</v>
      </c>
      <c r="D100" s="24"/>
      <c r="E100" s="27"/>
      <c r="F100" s="29"/>
      <c r="G100" s="32"/>
      <c r="H100" s="36"/>
      <c r="I100" s="36"/>
      <c r="J100" s="36"/>
      <c r="K100" s="36"/>
      <c r="L100" s="42"/>
      <c r="O100" s="125">
        <f t="shared" si="4"/>
        <v>0</v>
      </c>
    </row>
    <row r="101" spans="1:15" s="125" customFormat="1" ht="20.100000000000001" customHeight="1" x14ac:dyDescent="0.15">
      <c r="A101" s="125">
        <f t="shared" si="3"/>
        <v>0</v>
      </c>
      <c r="C101" s="200">
        <v>95</v>
      </c>
      <c r="D101" s="24"/>
      <c r="E101" s="27"/>
      <c r="F101" s="29"/>
      <c r="G101" s="32"/>
      <c r="H101" s="36"/>
      <c r="I101" s="36"/>
      <c r="J101" s="36"/>
      <c r="K101" s="36"/>
      <c r="L101" s="42"/>
      <c r="O101" s="125">
        <f t="shared" si="4"/>
        <v>0</v>
      </c>
    </row>
    <row r="102" spans="1:15" s="125" customFormat="1" ht="20.100000000000001" customHeight="1" x14ac:dyDescent="0.15">
      <c r="A102" s="125">
        <f t="shared" si="3"/>
        <v>0</v>
      </c>
      <c r="C102" s="200">
        <v>96</v>
      </c>
      <c r="D102" s="24"/>
      <c r="E102" s="27"/>
      <c r="F102" s="29"/>
      <c r="G102" s="32"/>
      <c r="H102" s="36"/>
      <c r="I102" s="36"/>
      <c r="J102" s="36"/>
      <c r="K102" s="36"/>
      <c r="L102" s="42"/>
      <c r="O102" s="125">
        <f t="shared" si="4"/>
        <v>0</v>
      </c>
    </row>
    <row r="103" spans="1:15" s="125" customFormat="1" ht="20.100000000000001" customHeight="1" x14ac:dyDescent="0.15">
      <c r="A103" s="125">
        <f t="shared" ref="A103:A134" si="5">IFERROR(IF(AND(OR($C103=1,$O103&gt;0), TRIM($D103)=""),1001,0),3)</f>
        <v>0</v>
      </c>
      <c r="C103" s="200">
        <v>97</v>
      </c>
      <c r="D103" s="24"/>
      <c r="E103" s="27"/>
      <c r="F103" s="29"/>
      <c r="G103" s="33"/>
      <c r="H103" s="37"/>
      <c r="I103" s="37"/>
      <c r="J103" s="37"/>
      <c r="K103" s="37"/>
      <c r="L103" s="43"/>
      <c r="O103" s="125">
        <f t="shared" si="4"/>
        <v>0</v>
      </c>
    </row>
    <row r="104" spans="1:15" s="125" customFormat="1" ht="20.100000000000001" customHeight="1" x14ac:dyDescent="0.15">
      <c r="A104" s="125">
        <f t="shared" si="5"/>
        <v>0</v>
      </c>
      <c r="C104" s="200">
        <v>98</v>
      </c>
      <c r="D104" s="24"/>
      <c r="E104" s="27"/>
      <c r="F104" s="29"/>
      <c r="G104" s="31"/>
      <c r="H104" s="35"/>
      <c r="I104" s="35"/>
      <c r="J104" s="35"/>
      <c r="K104" s="35"/>
      <c r="L104" s="41"/>
      <c r="O104" s="125">
        <f t="shared" si="4"/>
        <v>0</v>
      </c>
    </row>
    <row r="105" spans="1:15" s="125" customFormat="1" ht="20.100000000000001" customHeight="1" x14ac:dyDescent="0.15">
      <c r="A105" s="125">
        <f t="shared" si="5"/>
        <v>0</v>
      </c>
      <c r="C105" s="200">
        <v>99</v>
      </c>
      <c r="D105" s="24"/>
      <c r="E105" s="27"/>
      <c r="F105" s="29"/>
      <c r="G105" s="32"/>
      <c r="H105" s="36"/>
      <c r="I105" s="36"/>
      <c r="J105" s="36"/>
      <c r="K105" s="36"/>
      <c r="L105" s="42"/>
      <c r="O105" s="125">
        <f t="shared" si="4"/>
        <v>0</v>
      </c>
    </row>
    <row r="106" spans="1:15" s="125" customFormat="1" ht="20.100000000000001" customHeight="1" x14ac:dyDescent="0.15">
      <c r="A106" s="125">
        <f t="shared" si="5"/>
        <v>0</v>
      </c>
      <c r="C106" s="200">
        <v>100</v>
      </c>
      <c r="D106" s="24"/>
      <c r="E106" s="27"/>
      <c r="F106" s="29"/>
      <c r="G106" s="32"/>
      <c r="H106" s="36"/>
      <c r="I106" s="36"/>
      <c r="J106" s="36"/>
      <c r="K106" s="36"/>
      <c r="L106" s="42"/>
      <c r="O106" s="125">
        <f t="shared" si="4"/>
        <v>0</v>
      </c>
    </row>
    <row r="107" spans="1:15" s="125" customFormat="1" ht="20.100000000000001" customHeight="1" x14ac:dyDescent="0.15">
      <c r="A107" s="125">
        <f t="shared" si="5"/>
        <v>0</v>
      </c>
      <c r="C107" s="200">
        <v>101</v>
      </c>
      <c r="D107" s="24"/>
      <c r="E107" s="27"/>
      <c r="F107" s="29"/>
      <c r="G107" s="32"/>
      <c r="H107" s="36"/>
      <c r="I107" s="36"/>
      <c r="J107" s="36"/>
      <c r="K107" s="36"/>
      <c r="L107" s="42"/>
      <c r="O107" s="125">
        <f t="shared" si="4"/>
        <v>0</v>
      </c>
    </row>
    <row r="108" spans="1:15" s="125" customFormat="1" ht="20.100000000000001" customHeight="1" x14ac:dyDescent="0.15">
      <c r="A108" s="125">
        <f t="shared" si="5"/>
        <v>0</v>
      </c>
      <c r="C108" s="200">
        <v>102</v>
      </c>
      <c r="D108" s="24"/>
      <c r="E108" s="27"/>
      <c r="F108" s="29"/>
      <c r="G108" s="32"/>
      <c r="H108" s="36"/>
      <c r="I108" s="36"/>
      <c r="J108" s="36"/>
      <c r="K108" s="36"/>
      <c r="L108" s="42"/>
      <c r="O108" s="125">
        <f t="shared" si="4"/>
        <v>0</v>
      </c>
    </row>
    <row r="109" spans="1:15" s="125" customFormat="1" ht="20.100000000000001" customHeight="1" x14ac:dyDescent="0.15">
      <c r="A109" s="125">
        <f t="shared" si="5"/>
        <v>0</v>
      </c>
      <c r="C109" s="200">
        <v>103</v>
      </c>
      <c r="D109" s="24"/>
      <c r="E109" s="27"/>
      <c r="F109" s="29"/>
      <c r="G109" s="32"/>
      <c r="H109" s="36"/>
      <c r="I109" s="36"/>
      <c r="J109" s="36"/>
      <c r="K109" s="36"/>
      <c r="L109" s="42"/>
      <c r="O109" s="125">
        <f t="shared" si="4"/>
        <v>0</v>
      </c>
    </row>
    <row r="110" spans="1:15" s="125" customFormat="1" ht="20.100000000000001" customHeight="1" x14ac:dyDescent="0.15">
      <c r="A110" s="125">
        <f t="shared" si="5"/>
        <v>0</v>
      </c>
      <c r="C110" s="200">
        <v>104</v>
      </c>
      <c r="D110" s="24"/>
      <c r="E110" s="27"/>
      <c r="F110" s="29"/>
      <c r="G110" s="32"/>
      <c r="H110" s="36"/>
      <c r="I110" s="36"/>
      <c r="J110" s="36"/>
      <c r="K110" s="36"/>
      <c r="L110" s="42"/>
      <c r="O110" s="125">
        <f t="shared" si="4"/>
        <v>0</v>
      </c>
    </row>
    <row r="111" spans="1:15" s="125" customFormat="1" ht="20.100000000000001" customHeight="1" x14ac:dyDescent="0.15">
      <c r="A111" s="125">
        <f t="shared" si="5"/>
        <v>0</v>
      </c>
      <c r="C111" s="200">
        <v>105</v>
      </c>
      <c r="D111" s="24"/>
      <c r="E111" s="27"/>
      <c r="F111" s="29"/>
      <c r="G111" s="32"/>
      <c r="H111" s="36"/>
      <c r="I111" s="36"/>
      <c r="J111" s="36"/>
      <c r="K111" s="36"/>
      <c r="L111" s="42"/>
      <c r="O111" s="125">
        <f t="shared" si="4"/>
        <v>0</v>
      </c>
    </row>
    <row r="112" spans="1:15" s="125" customFormat="1" ht="20.100000000000001" customHeight="1" x14ac:dyDescent="0.15">
      <c r="A112" s="125">
        <f t="shared" si="5"/>
        <v>0</v>
      </c>
      <c r="C112" s="200">
        <v>106</v>
      </c>
      <c r="D112" s="24"/>
      <c r="E112" s="27"/>
      <c r="F112" s="29"/>
      <c r="G112" s="32"/>
      <c r="H112" s="36"/>
      <c r="I112" s="36"/>
      <c r="J112" s="36"/>
      <c r="K112" s="36"/>
      <c r="L112" s="42"/>
      <c r="O112" s="125">
        <f t="shared" si="4"/>
        <v>0</v>
      </c>
    </row>
    <row r="113" spans="1:15" s="125" customFormat="1" ht="20.100000000000001" customHeight="1" x14ac:dyDescent="0.15">
      <c r="A113" s="125">
        <f t="shared" si="5"/>
        <v>0</v>
      </c>
      <c r="C113" s="200">
        <v>107</v>
      </c>
      <c r="D113" s="24"/>
      <c r="E113" s="27"/>
      <c r="F113" s="29"/>
      <c r="G113" s="32"/>
      <c r="H113" s="36"/>
      <c r="I113" s="36"/>
      <c r="J113" s="36"/>
      <c r="K113" s="36"/>
      <c r="L113" s="42"/>
      <c r="O113" s="125">
        <f t="shared" si="4"/>
        <v>0</v>
      </c>
    </row>
    <row r="114" spans="1:15" s="125" customFormat="1" ht="20.100000000000001" customHeight="1" x14ac:dyDescent="0.15">
      <c r="A114" s="125">
        <f t="shared" si="5"/>
        <v>0</v>
      </c>
      <c r="C114" s="200">
        <v>108</v>
      </c>
      <c r="D114" s="24"/>
      <c r="E114" s="27"/>
      <c r="F114" s="29"/>
      <c r="G114" s="32"/>
      <c r="H114" s="36"/>
      <c r="I114" s="36"/>
      <c r="J114" s="36"/>
      <c r="K114" s="36"/>
      <c r="L114" s="42"/>
      <c r="O114" s="125">
        <f t="shared" si="4"/>
        <v>0</v>
      </c>
    </row>
    <row r="115" spans="1:15" s="125" customFormat="1" ht="20.100000000000001" customHeight="1" x14ac:dyDescent="0.15">
      <c r="A115" s="125">
        <f t="shared" si="5"/>
        <v>0</v>
      </c>
      <c r="C115" s="200">
        <v>109</v>
      </c>
      <c r="D115" s="24"/>
      <c r="E115" s="27"/>
      <c r="F115" s="29"/>
      <c r="G115" s="32"/>
      <c r="H115" s="36"/>
      <c r="I115" s="36"/>
      <c r="J115" s="36"/>
      <c r="K115" s="36"/>
      <c r="L115" s="42"/>
      <c r="O115" s="125">
        <f t="shared" si="4"/>
        <v>0</v>
      </c>
    </row>
    <row r="116" spans="1:15" s="125" customFormat="1" ht="20.100000000000001" customHeight="1" x14ac:dyDescent="0.15">
      <c r="A116" s="125">
        <f t="shared" si="5"/>
        <v>0</v>
      </c>
      <c r="C116" s="200">
        <v>110</v>
      </c>
      <c r="D116" s="24"/>
      <c r="E116" s="27"/>
      <c r="F116" s="29"/>
      <c r="G116" s="32"/>
      <c r="H116" s="36"/>
      <c r="I116" s="36"/>
      <c r="J116" s="36"/>
      <c r="K116" s="36"/>
      <c r="L116" s="42"/>
      <c r="O116" s="125">
        <f t="shared" si="4"/>
        <v>0</v>
      </c>
    </row>
    <row r="117" spans="1:15" s="125" customFormat="1" ht="20.100000000000001" customHeight="1" x14ac:dyDescent="0.15">
      <c r="A117" s="125">
        <f t="shared" si="5"/>
        <v>0</v>
      </c>
      <c r="C117" s="200">
        <v>111</v>
      </c>
      <c r="D117" s="24"/>
      <c r="E117" s="27"/>
      <c r="F117" s="29"/>
      <c r="G117" s="32"/>
      <c r="H117" s="36"/>
      <c r="I117" s="36"/>
      <c r="J117" s="36"/>
      <c r="K117" s="36"/>
      <c r="L117" s="42"/>
      <c r="O117" s="125">
        <f t="shared" si="4"/>
        <v>0</v>
      </c>
    </row>
    <row r="118" spans="1:15" s="125" customFormat="1" ht="20.100000000000001" customHeight="1" x14ac:dyDescent="0.15">
      <c r="A118" s="125">
        <f t="shared" si="5"/>
        <v>0</v>
      </c>
      <c r="C118" s="200">
        <v>112</v>
      </c>
      <c r="D118" s="24"/>
      <c r="E118" s="27"/>
      <c r="F118" s="29"/>
      <c r="G118" s="32"/>
      <c r="H118" s="36"/>
      <c r="I118" s="36"/>
      <c r="J118" s="36"/>
      <c r="K118" s="36"/>
      <c r="L118" s="42"/>
      <c r="O118" s="125">
        <f t="shared" si="4"/>
        <v>0</v>
      </c>
    </row>
    <row r="119" spans="1:15" s="125" customFormat="1" ht="20.100000000000001" customHeight="1" x14ac:dyDescent="0.15">
      <c r="A119" s="125">
        <f t="shared" si="5"/>
        <v>0</v>
      </c>
      <c r="C119" s="200">
        <v>113</v>
      </c>
      <c r="D119" s="24"/>
      <c r="E119" s="27"/>
      <c r="F119" s="29"/>
      <c r="G119" s="32"/>
      <c r="H119" s="36"/>
      <c r="I119" s="36"/>
      <c r="J119" s="36"/>
      <c r="K119" s="36"/>
      <c r="L119" s="42"/>
      <c r="O119" s="125">
        <f t="shared" si="4"/>
        <v>0</v>
      </c>
    </row>
    <row r="120" spans="1:15" s="125" customFormat="1" ht="20.100000000000001" customHeight="1" x14ac:dyDescent="0.15">
      <c r="A120" s="125">
        <f t="shared" si="5"/>
        <v>0</v>
      </c>
      <c r="C120" s="200">
        <v>114</v>
      </c>
      <c r="D120" s="24"/>
      <c r="E120" s="27"/>
      <c r="F120" s="29"/>
      <c r="G120" s="32"/>
      <c r="H120" s="36"/>
      <c r="I120" s="36"/>
      <c r="J120" s="36"/>
      <c r="K120" s="36"/>
      <c r="L120" s="42"/>
      <c r="O120" s="125">
        <f t="shared" si="4"/>
        <v>0</v>
      </c>
    </row>
    <row r="121" spans="1:15" s="125" customFormat="1" ht="20.100000000000001" customHeight="1" x14ac:dyDescent="0.15">
      <c r="A121" s="125">
        <f t="shared" si="5"/>
        <v>0</v>
      </c>
      <c r="C121" s="200">
        <v>115</v>
      </c>
      <c r="D121" s="24"/>
      <c r="E121" s="27"/>
      <c r="F121" s="29"/>
      <c r="G121" s="32"/>
      <c r="H121" s="36"/>
      <c r="I121" s="36"/>
      <c r="J121" s="36"/>
      <c r="K121" s="36"/>
      <c r="L121" s="42"/>
      <c r="O121" s="125">
        <f t="shared" si="4"/>
        <v>0</v>
      </c>
    </row>
    <row r="122" spans="1:15" s="125" customFormat="1" ht="20.100000000000001" customHeight="1" x14ac:dyDescent="0.15">
      <c r="A122" s="125">
        <f t="shared" si="5"/>
        <v>0</v>
      </c>
      <c r="C122" s="200">
        <v>116</v>
      </c>
      <c r="D122" s="24"/>
      <c r="E122" s="27"/>
      <c r="F122" s="29"/>
      <c r="G122" s="32"/>
      <c r="H122" s="36"/>
      <c r="I122" s="36"/>
      <c r="J122" s="36"/>
      <c r="K122" s="36"/>
      <c r="L122" s="42"/>
      <c r="O122" s="125">
        <f t="shared" si="4"/>
        <v>0</v>
      </c>
    </row>
    <row r="123" spans="1:15" s="125" customFormat="1" ht="20.100000000000001" customHeight="1" x14ac:dyDescent="0.15">
      <c r="A123" s="125">
        <f t="shared" si="5"/>
        <v>0</v>
      </c>
      <c r="C123" s="200">
        <v>117</v>
      </c>
      <c r="D123" s="24"/>
      <c r="E123" s="27"/>
      <c r="F123" s="29"/>
      <c r="G123" s="32"/>
      <c r="H123" s="36"/>
      <c r="I123" s="36"/>
      <c r="J123" s="36"/>
      <c r="K123" s="36"/>
      <c r="L123" s="42"/>
      <c r="O123" s="125">
        <f t="shared" si="4"/>
        <v>0</v>
      </c>
    </row>
    <row r="124" spans="1:15" s="125" customFormat="1" ht="20.100000000000001" customHeight="1" x14ac:dyDescent="0.15">
      <c r="A124" s="125">
        <f t="shared" si="5"/>
        <v>0</v>
      </c>
      <c r="C124" s="200">
        <v>118</v>
      </c>
      <c r="D124" s="24"/>
      <c r="E124" s="27"/>
      <c r="F124" s="29"/>
      <c r="G124" s="32"/>
      <c r="H124" s="36"/>
      <c r="I124" s="36"/>
      <c r="J124" s="36"/>
      <c r="K124" s="36"/>
      <c r="L124" s="42"/>
      <c r="O124" s="125">
        <f t="shared" si="4"/>
        <v>0</v>
      </c>
    </row>
    <row r="125" spans="1:15" s="125" customFormat="1" ht="20.100000000000001" customHeight="1" x14ac:dyDescent="0.15">
      <c r="A125" s="125">
        <f t="shared" si="5"/>
        <v>0</v>
      </c>
      <c r="C125" s="200">
        <v>119</v>
      </c>
      <c r="D125" s="24"/>
      <c r="E125" s="27"/>
      <c r="F125" s="29"/>
      <c r="G125" s="32"/>
      <c r="H125" s="36"/>
      <c r="I125" s="36"/>
      <c r="J125" s="36"/>
      <c r="K125" s="36"/>
      <c r="L125" s="42"/>
      <c r="O125" s="125">
        <f t="shared" si="4"/>
        <v>0</v>
      </c>
    </row>
    <row r="126" spans="1:15" s="125" customFormat="1" ht="20.100000000000001" customHeight="1" x14ac:dyDescent="0.15">
      <c r="A126" s="125">
        <f t="shared" si="5"/>
        <v>0</v>
      </c>
      <c r="C126" s="200">
        <v>120</v>
      </c>
      <c r="D126" s="24"/>
      <c r="E126" s="27"/>
      <c r="F126" s="29"/>
      <c r="G126" s="32"/>
      <c r="H126" s="36"/>
      <c r="I126" s="36"/>
      <c r="J126" s="36"/>
      <c r="K126" s="36"/>
      <c r="L126" s="42"/>
      <c r="O126" s="125">
        <f t="shared" si="4"/>
        <v>0</v>
      </c>
    </row>
    <row r="127" spans="1:15" s="125" customFormat="1" ht="20.100000000000001" customHeight="1" x14ac:dyDescent="0.15">
      <c r="A127" s="125">
        <f t="shared" si="5"/>
        <v>0</v>
      </c>
      <c r="C127" s="200">
        <v>121</v>
      </c>
      <c r="D127" s="24"/>
      <c r="E127" s="27"/>
      <c r="F127" s="29"/>
      <c r="G127" s="32"/>
      <c r="H127" s="36"/>
      <c r="I127" s="36"/>
      <c r="J127" s="36"/>
      <c r="K127" s="36"/>
      <c r="L127" s="42"/>
      <c r="O127" s="125">
        <f t="shared" si="4"/>
        <v>0</v>
      </c>
    </row>
    <row r="128" spans="1:15" s="125" customFormat="1" ht="20.100000000000001" customHeight="1" x14ac:dyDescent="0.15">
      <c r="A128" s="125">
        <f t="shared" si="5"/>
        <v>0</v>
      </c>
      <c r="C128" s="200">
        <v>122</v>
      </c>
      <c r="D128" s="24"/>
      <c r="E128" s="27"/>
      <c r="F128" s="29"/>
      <c r="G128" s="32"/>
      <c r="H128" s="36"/>
      <c r="I128" s="36"/>
      <c r="J128" s="36"/>
      <c r="K128" s="36"/>
      <c r="L128" s="42"/>
      <c r="O128" s="125">
        <f t="shared" si="4"/>
        <v>0</v>
      </c>
    </row>
    <row r="129" spans="1:15" s="125" customFormat="1" ht="20.100000000000001" customHeight="1" x14ac:dyDescent="0.15">
      <c r="A129" s="125">
        <f t="shared" si="5"/>
        <v>0</v>
      </c>
      <c r="C129" s="200">
        <v>123</v>
      </c>
      <c r="D129" s="24"/>
      <c r="E129" s="27"/>
      <c r="F129" s="29"/>
      <c r="G129" s="32"/>
      <c r="H129" s="36"/>
      <c r="I129" s="36"/>
      <c r="J129" s="36"/>
      <c r="K129" s="36"/>
      <c r="L129" s="42"/>
      <c r="O129" s="125">
        <f t="shared" si="4"/>
        <v>0</v>
      </c>
    </row>
    <row r="130" spans="1:15" s="125" customFormat="1" ht="20.100000000000001" customHeight="1" x14ac:dyDescent="0.15">
      <c r="A130" s="125">
        <f t="shared" si="5"/>
        <v>0</v>
      </c>
      <c r="C130" s="200">
        <v>124</v>
      </c>
      <c r="D130" s="24"/>
      <c r="E130" s="27"/>
      <c r="F130" s="29"/>
      <c r="G130" s="32"/>
      <c r="H130" s="36"/>
      <c r="I130" s="36"/>
      <c r="J130" s="36"/>
      <c r="K130" s="36"/>
      <c r="L130" s="42"/>
      <c r="O130" s="125">
        <f t="shared" si="4"/>
        <v>0</v>
      </c>
    </row>
    <row r="131" spans="1:15" s="125" customFormat="1" ht="20.100000000000001" customHeight="1" x14ac:dyDescent="0.15">
      <c r="A131" s="125">
        <f t="shared" si="5"/>
        <v>0</v>
      </c>
      <c r="C131" s="200">
        <v>125</v>
      </c>
      <c r="D131" s="24"/>
      <c r="E131" s="27"/>
      <c r="F131" s="29"/>
      <c r="G131" s="33"/>
      <c r="H131" s="37"/>
      <c r="I131" s="37"/>
      <c r="J131" s="37"/>
      <c r="K131" s="37"/>
      <c r="L131" s="43"/>
      <c r="O131" s="125">
        <f t="shared" si="4"/>
        <v>0</v>
      </c>
    </row>
    <row r="132" spans="1:15" s="125" customFormat="1" ht="20.100000000000001" customHeight="1" x14ac:dyDescent="0.15">
      <c r="A132" s="125">
        <f t="shared" si="5"/>
        <v>0</v>
      </c>
      <c r="C132" s="200">
        <v>126</v>
      </c>
      <c r="D132" s="24"/>
      <c r="E132" s="27"/>
      <c r="F132" s="29"/>
      <c r="G132" s="32"/>
      <c r="H132" s="36"/>
      <c r="I132" s="36"/>
      <c r="J132" s="36"/>
      <c r="K132" s="36"/>
      <c r="L132" s="42"/>
      <c r="O132" s="125">
        <f t="shared" si="4"/>
        <v>0</v>
      </c>
    </row>
    <row r="133" spans="1:15" s="125" customFormat="1" ht="20.100000000000001" customHeight="1" x14ac:dyDescent="0.15">
      <c r="A133" s="125">
        <f t="shared" si="5"/>
        <v>0</v>
      </c>
      <c r="C133" s="200">
        <v>127</v>
      </c>
      <c r="D133" s="24"/>
      <c r="E133" s="27"/>
      <c r="F133" s="29"/>
      <c r="G133" s="32"/>
      <c r="H133" s="36"/>
      <c r="I133" s="36"/>
      <c r="J133" s="36"/>
      <c r="K133" s="36"/>
      <c r="L133" s="42"/>
      <c r="O133" s="125">
        <f t="shared" si="4"/>
        <v>0</v>
      </c>
    </row>
    <row r="134" spans="1:15" s="125" customFormat="1" ht="20.100000000000001" customHeight="1" x14ac:dyDescent="0.15">
      <c r="A134" s="125">
        <f t="shared" si="5"/>
        <v>0</v>
      </c>
      <c r="C134" s="200">
        <v>128</v>
      </c>
      <c r="D134" s="24"/>
      <c r="E134" s="27"/>
      <c r="F134" s="29"/>
      <c r="G134" s="32"/>
      <c r="H134" s="36"/>
      <c r="I134" s="36"/>
      <c r="J134" s="36"/>
      <c r="K134" s="36"/>
      <c r="L134" s="42"/>
      <c r="O134" s="125">
        <f t="shared" si="4"/>
        <v>0</v>
      </c>
    </row>
    <row r="135" spans="1:15" s="125" customFormat="1" ht="20.100000000000001" customHeight="1" x14ac:dyDescent="0.15">
      <c r="A135" s="125">
        <f t="shared" ref="A135:A166" si="6">IFERROR(IF(AND(OR($C135=1,$O135&gt;0), TRIM($D135)=""),1001,0),3)</f>
        <v>0</v>
      </c>
      <c r="C135" s="200">
        <v>129</v>
      </c>
      <c r="D135" s="24"/>
      <c r="E135" s="27"/>
      <c r="F135" s="29"/>
      <c r="G135" s="32"/>
      <c r="H135" s="36"/>
      <c r="I135" s="36"/>
      <c r="J135" s="36"/>
      <c r="K135" s="36"/>
      <c r="L135" s="42"/>
      <c r="O135" s="125">
        <f t="shared" si="4"/>
        <v>0</v>
      </c>
    </row>
    <row r="136" spans="1:15" s="125" customFormat="1" ht="20.100000000000001" customHeight="1" x14ac:dyDescent="0.15">
      <c r="A136" s="125">
        <f t="shared" si="6"/>
        <v>0</v>
      </c>
      <c r="C136" s="200">
        <v>130</v>
      </c>
      <c r="D136" s="24"/>
      <c r="E136" s="27"/>
      <c r="F136" s="29"/>
      <c r="G136" s="32"/>
      <c r="H136" s="36"/>
      <c r="I136" s="36"/>
      <c r="J136" s="36"/>
      <c r="K136" s="36"/>
      <c r="L136" s="42"/>
      <c r="O136" s="125">
        <f t="shared" ref="O136:O199" si="7">COUNTA($D136:$L136)</f>
        <v>0</v>
      </c>
    </row>
    <row r="137" spans="1:15" s="125" customFormat="1" ht="20.100000000000001" customHeight="1" x14ac:dyDescent="0.15">
      <c r="A137" s="125">
        <f t="shared" si="6"/>
        <v>0</v>
      </c>
      <c r="C137" s="200">
        <v>131</v>
      </c>
      <c r="D137" s="24"/>
      <c r="E137" s="27"/>
      <c r="F137" s="29"/>
      <c r="G137" s="32"/>
      <c r="H137" s="36"/>
      <c r="I137" s="36"/>
      <c r="J137" s="36"/>
      <c r="K137" s="36"/>
      <c r="L137" s="42"/>
      <c r="O137" s="125">
        <f t="shared" si="7"/>
        <v>0</v>
      </c>
    </row>
    <row r="138" spans="1:15" s="125" customFormat="1" ht="20.100000000000001" customHeight="1" x14ac:dyDescent="0.15">
      <c r="A138" s="125">
        <f t="shared" si="6"/>
        <v>0</v>
      </c>
      <c r="C138" s="200">
        <v>132</v>
      </c>
      <c r="D138" s="24"/>
      <c r="E138" s="27"/>
      <c r="F138" s="29"/>
      <c r="G138" s="32"/>
      <c r="H138" s="36"/>
      <c r="I138" s="36"/>
      <c r="J138" s="36"/>
      <c r="K138" s="36"/>
      <c r="L138" s="42"/>
      <c r="O138" s="125">
        <f t="shared" si="7"/>
        <v>0</v>
      </c>
    </row>
    <row r="139" spans="1:15" s="125" customFormat="1" ht="20.100000000000001" customHeight="1" x14ac:dyDescent="0.15">
      <c r="A139" s="125">
        <f t="shared" si="6"/>
        <v>0</v>
      </c>
      <c r="C139" s="200">
        <v>133</v>
      </c>
      <c r="D139" s="24"/>
      <c r="E139" s="27"/>
      <c r="F139" s="29"/>
      <c r="G139" s="32"/>
      <c r="H139" s="36"/>
      <c r="I139" s="36"/>
      <c r="J139" s="36"/>
      <c r="K139" s="36"/>
      <c r="L139" s="42"/>
      <c r="O139" s="125">
        <f t="shared" si="7"/>
        <v>0</v>
      </c>
    </row>
    <row r="140" spans="1:15" s="125" customFormat="1" ht="20.100000000000001" customHeight="1" x14ac:dyDescent="0.15">
      <c r="A140" s="125">
        <f t="shared" si="6"/>
        <v>0</v>
      </c>
      <c r="C140" s="200">
        <v>134</v>
      </c>
      <c r="D140" s="24"/>
      <c r="E140" s="27"/>
      <c r="F140" s="29"/>
      <c r="G140" s="32"/>
      <c r="H140" s="36"/>
      <c r="I140" s="36"/>
      <c r="J140" s="36"/>
      <c r="K140" s="36"/>
      <c r="L140" s="42"/>
      <c r="O140" s="125">
        <f t="shared" si="7"/>
        <v>0</v>
      </c>
    </row>
    <row r="141" spans="1:15" s="125" customFormat="1" ht="20.100000000000001" customHeight="1" x14ac:dyDescent="0.15">
      <c r="A141" s="125">
        <f t="shared" si="6"/>
        <v>0</v>
      </c>
      <c r="C141" s="200">
        <v>135</v>
      </c>
      <c r="D141" s="24"/>
      <c r="E141" s="27"/>
      <c r="F141" s="29"/>
      <c r="G141" s="32"/>
      <c r="H141" s="36"/>
      <c r="I141" s="36"/>
      <c r="J141" s="36"/>
      <c r="K141" s="36"/>
      <c r="L141" s="42"/>
      <c r="O141" s="125">
        <f t="shared" si="7"/>
        <v>0</v>
      </c>
    </row>
    <row r="142" spans="1:15" s="125" customFormat="1" ht="20.100000000000001" customHeight="1" x14ac:dyDescent="0.15">
      <c r="A142" s="125">
        <f t="shared" si="6"/>
        <v>0</v>
      </c>
      <c r="C142" s="200">
        <v>136</v>
      </c>
      <c r="D142" s="24"/>
      <c r="E142" s="27"/>
      <c r="F142" s="29"/>
      <c r="G142" s="32"/>
      <c r="H142" s="36"/>
      <c r="I142" s="36"/>
      <c r="J142" s="36"/>
      <c r="K142" s="36"/>
      <c r="L142" s="42"/>
      <c r="O142" s="125">
        <f t="shared" si="7"/>
        <v>0</v>
      </c>
    </row>
    <row r="143" spans="1:15" s="125" customFormat="1" ht="20.100000000000001" customHeight="1" x14ac:dyDescent="0.15">
      <c r="A143" s="125">
        <f t="shared" si="6"/>
        <v>0</v>
      </c>
      <c r="C143" s="200">
        <v>137</v>
      </c>
      <c r="D143" s="24"/>
      <c r="E143" s="27"/>
      <c r="F143" s="29"/>
      <c r="G143" s="32"/>
      <c r="H143" s="36"/>
      <c r="I143" s="36"/>
      <c r="J143" s="36"/>
      <c r="K143" s="36"/>
      <c r="L143" s="42"/>
      <c r="O143" s="125">
        <f t="shared" si="7"/>
        <v>0</v>
      </c>
    </row>
    <row r="144" spans="1:15" s="125" customFormat="1" ht="20.100000000000001" customHeight="1" x14ac:dyDescent="0.15">
      <c r="A144" s="125">
        <f t="shared" si="6"/>
        <v>0</v>
      </c>
      <c r="C144" s="200">
        <v>138</v>
      </c>
      <c r="D144" s="24"/>
      <c r="E144" s="27"/>
      <c r="F144" s="29"/>
      <c r="G144" s="32"/>
      <c r="H144" s="36"/>
      <c r="I144" s="36"/>
      <c r="J144" s="36"/>
      <c r="K144" s="36"/>
      <c r="L144" s="42"/>
      <c r="O144" s="125">
        <f t="shared" si="7"/>
        <v>0</v>
      </c>
    </row>
    <row r="145" spans="1:15" s="125" customFormat="1" ht="20.100000000000001" customHeight="1" x14ac:dyDescent="0.15">
      <c r="A145" s="125">
        <f t="shared" si="6"/>
        <v>0</v>
      </c>
      <c r="C145" s="200">
        <v>139</v>
      </c>
      <c r="D145" s="24"/>
      <c r="E145" s="27"/>
      <c r="F145" s="29"/>
      <c r="G145" s="32"/>
      <c r="H145" s="36"/>
      <c r="I145" s="36"/>
      <c r="J145" s="36"/>
      <c r="K145" s="36"/>
      <c r="L145" s="42"/>
      <c r="O145" s="125">
        <f t="shared" si="7"/>
        <v>0</v>
      </c>
    </row>
    <row r="146" spans="1:15" s="125" customFormat="1" ht="20.100000000000001" customHeight="1" x14ac:dyDescent="0.15">
      <c r="A146" s="125">
        <f t="shared" si="6"/>
        <v>0</v>
      </c>
      <c r="C146" s="200">
        <v>140</v>
      </c>
      <c r="D146" s="24"/>
      <c r="E146" s="27"/>
      <c r="F146" s="29"/>
      <c r="G146" s="32"/>
      <c r="H146" s="36"/>
      <c r="I146" s="36"/>
      <c r="J146" s="36"/>
      <c r="K146" s="36"/>
      <c r="L146" s="42"/>
      <c r="O146" s="125">
        <f t="shared" si="7"/>
        <v>0</v>
      </c>
    </row>
    <row r="147" spans="1:15" s="125" customFormat="1" ht="20.100000000000001" customHeight="1" x14ac:dyDescent="0.15">
      <c r="A147" s="125">
        <f t="shared" si="6"/>
        <v>0</v>
      </c>
      <c r="C147" s="200">
        <v>141</v>
      </c>
      <c r="D147" s="24"/>
      <c r="E147" s="27"/>
      <c r="F147" s="29"/>
      <c r="G147" s="32"/>
      <c r="H147" s="36"/>
      <c r="I147" s="36"/>
      <c r="J147" s="36"/>
      <c r="K147" s="36"/>
      <c r="L147" s="42"/>
      <c r="O147" s="125">
        <f t="shared" si="7"/>
        <v>0</v>
      </c>
    </row>
    <row r="148" spans="1:15" s="125" customFormat="1" ht="20.100000000000001" customHeight="1" x14ac:dyDescent="0.15">
      <c r="A148" s="125">
        <f t="shared" si="6"/>
        <v>0</v>
      </c>
      <c r="C148" s="200">
        <v>142</v>
      </c>
      <c r="D148" s="24"/>
      <c r="E148" s="27"/>
      <c r="F148" s="29"/>
      <c r="G148" s="32"/>
      <c r="H148" s="36"/>
      <c r="I148" s="36"/>
      <c r="J148" s="36"/>
      <c r="K148" s="36"/>
      <c r="L148" s="42"/>
      <c r="O148" s="125">
        <f t="shared" si="7"/>
        <v>0</v>
      </c>
    </row>
    <row r="149" spans="1:15" s="125" customFormat="1" ht="20.100000000000001" customHeight="1" x14ac:dyDescent="0.15">
      <c r="A149" s="125">
        <f t="shared" si="6"/>
        <v>0</v>
      </c>
      <c r="C149" s="200">
        <v>143</v>
      </c>
      <c r="D149" s="24"/>
      <c r="E149" s="27"/>
      <c r="F149" s="29"/>
      <c r="G149" s="32"/>
      <c r="H149" s="36"/>
      <c r="I149" s="36"/>
      <c r="J149" s="36"/>
      <c r="K149" s="36"/>
      <c r="L149" s="42"/>
      <c r="O149" s="125">
        <f t="shared" si="7"/>
        <v>0</v>
      </c>
    </row>
    <row r="150" spans="1:15" s="125" customFormat="1" ht="20.100000000000001" customHeight="1" x14ac:dyDescent="0.15">
      <c r="A150" s="125">
        <f t="shared" si="6"/>
        <v>0</v>
      </c>
      <c r="C150" s="200">
        <v>144</v>
      </c>
      <c r="D150" s="24"/>
      <c r="E150" s="27"/>
      <c r="F150" s="29"/>
      <c r="G150" s="32"/>
      <c r="H150" s="36"/>
      <c r="I150" s="36"/>
      <c r="J150" s="36"/>
      <c r="K150" s="36"/>
      <c r="L150" s="42"/>
      <c r="O150" s="125">
        <f t="shared" si="7"/>
        <v>0</v>
      </c>
    </row>
    <row r="151" spans="1:15" s="125" customFormat="1" ht="20.100000000000001" customHeight="1" x14ac:dyDescent="0.15">
      <c r="A151" s="125">
        <f t="shared" si="6"/>
        <v>0</v>
      </c>
      <c r="C151" s="200">
        <v>145</v>
      </c>
      <c r="D151" s="24"/>
      <c r="E151" s="27"/>
      <c r="F151" s="29"/>
      <c r="G151" s="33"/>
      <c r="H151" s="37"/>
      <c r="I151" s="37"/>
      <c r="J151" s="37"/>
      <c r="K151" s="37"/>
      <c r="L151" s="43"/>
      <c r="O151" s="125">
        <f t="shared" si="7"/>
        <v>0</v>
      </c>
    </row>
    <row r="152" spans="1:15" s="125" customFormat="1" ht="20.100000000000001" customHeight="1" x14ac:dyDescent="0.15">
      <c r="A152" s="125">
        <f t="shared" si="6"/>
        <v>0</v>
      </c>
      <c r="C152" s="200">
        <v>146</v>
      </c>
      <c r="D152" s="24"/>
      <c r="E152" s="27"/>
      <c r="F152" s="29"/>
      <c r="G152" s="32"/>
      <c r="H152" s="36"/>
      <c r="I152" s="36"/>
      <c r="J152" s="36"/>
      <c r="K152" s="36"/>
      <c r="L152" s="42"/>
      <c r="O152" s="125">
        <f t="shared" si="7"/>
        <v>0</v>
      </c>
    </row>
    <row r="153" spans="1:15" s="125" customFormat="1" ht="20.100000000000001" customHeight="1" x14ac:dyDescent="0.15">
      <c r="A153" s="125">
        <f t="shared" si="6"/>
        <v>0</v>
      </c>
      <c r="C153" s="200">
        <v>147</v>
      </c>
      <c r="D153" s="24"/>
      <c r="E153" s="27"/>
      <c r="F153" s="29"/>
      <c r="G153" s="32"/>
      <c r="H153" s="36"/>
      <c r="I153" s="36"/>
      <c r="J153" s="36"/>
      <c r="K153" s="36"/>
      <c r="L153" s="42"/>
      <c r="O153" s="125">
        <f t="shared" si="7"/>
        <v>0</v>
      </c>
    </row>
    <row r="154" spans="1:15" s="125" customFormat="1" ht="20.100000000000001" customHeight="1" x14ac:dyDescent="0.15">
      <c r="A154" s="125">
        <f t="shared" si="6"/>
        <v>0</v>
      </c>
      <c r="C154" s="200">
        <v>148</v>
      </c>
      <c r="D154" s="24"/>
      <c r="E154" s="27"/>
      <c r="F154" s="29"/>
      <c r="G154" s="32"/>
      <c r="H154" s="36"/>
      <c r="I154" s="36"/>
      <c r="J154" s="36"/>
      <c r="K154" s="36"/>
      <c r="L154" s="42"/>
      <c r="O154" s="125">
        <f t="shared" si="7"/>
        <v>0</v>
      </c>
    </row>
    <row r="155" spans="1:15" s="125" customFormat="1" ht="20.100000000000001" customHeight="1" x14ac:dyDescent="0.15">
      <c r="A155" s="125">
        <f t="shared" si="6"/>
        <v>0</v>
      </c>
      <c r="C155" s="200">
        <v>149</v>
      </c>
      <c r="D155" s="24"/>
      <c r="E155" s="27"/>
      <c r="F155" s="29"/>
      <c r="G155" s="32"/>
      <c r="H155" s="36"/>
      <c r="I155" s="36"/>
      <c r="J155" s="36"/>
      <c r="K155" s="36"/>
      <c r="L155" s="42"/>
      <c r="O155" s="125">
        <f t="shared" si="7"/>
        <v>0</v>
      </c>
    </row>
    <row r="156" spans="1:15" s="125" customFormat="1" ht="20.100000000000001" customHeight="1" x14ac:dyDescent="0.15">
      <c r="A156" s="125">
        <f t="shared" si="6"/>
        <v>0</v>
      </c>
      <c r="C156" s="200">
        <v>150</v>
      </c>
      <c r="D156" s="24"/>
      <c r="E156" s="27"/>
      <c r="F156" s="29"/>
      <c r="G156" s="32"/>
      <c r="H156" s="36"/>
      <c r="I156" s="36"/>
      <c r="J156" s="36"/>
      <c r="K156" s="36"/>
      <c r="L156" s="42"/>
      <c r="O156" s="125">
        <f t="shared" si="7"/>
        <v>0</v>
      </c>
    </row>
    <row r="157" spans="1:15" s="125" customFormat="1" ht="20.100000000000001" customHeight="1" x14ac:dyDescent="0.15">
      <c r="A157" s="125">
        <f t="shared" si="6"/>
        <v>0</v>
      </c>
      <c r="C157" s="200">
        <v>151</v>
      </c>
      <c r="D157" s="24"/>
      <c r="E157" s="27"/>
      <c r="F157" s="29"/>
      <c r="G157" s="32"/>
      <c r="H157" s="36"/>
      <c r="I157" s="36"/>
      <c r="J157" s="36"/>
      <c r="K157" s="36"/>
      <c r="L157" s="42"/>
      <c r="O157" s="125">
        <f t="shared" si="7"/>
        <v>0</v>
      </c>
    </row>
    <row r="158" spans="1:15" s="125" customFormat="1" ht="20.100000000000001" customHeight="1" x14ac:dyDescent="0.15">
      <c r="A158" s="125">
        <f t="shared" si="6"/>
        <v>0</v>
      </c>
      <c r="C158" s="200">
        <v>152</v>
      </c>
      <c r="D158" s="24"/>
      <c r="E158" s="27"/>
      <c r="F158" s="29"/>
      <c r="G158" s="32"/>
      <c r="H158" s="36"/>
      <c r="I158" s="36"/>
      <c r="J158" s="36"/>
      <c r="K158" s="36"/>
      <c r="L158" s="42"/>
      <c r="O158" s="125">
        <f t="shared" si="7"/>
        <v>0</v>
      </c>
    </row>
    <row r="159" spans="1:15" s="125" customFormat="1" ht="20.100000000000001" customHeight="1" x14ac:dyDescent="0.15">
      <c r="A159" s="125">
        <f t="shared" si="6"/>
        <v>0</v>
      </c>
      <c r="C159" s="200">
        <v>153</v>
      </c>
      <c r="D159" s="24"/>
      <c r="E159" s="27"/>
      <c r="F159" s="29"/>
      <c r="G159" s="32"/>
      <c r="H159" s="36"/>
      <c r="I159" s="36"/>
      <c r="J159" s="36"/>
      <c r="K159" s="36"/>
      <c r="L159" s="42"/>
      <c r="O159" s="125">
        <f t="shared" si="7"/>
        <v>0</v>
      </c>
    </row>
    <row r="160" spans="1:15" s="125" customFormat="1" ht="20.100000000000001" customHeight="1" x14ac:dyDescent="0.15">
      <c r="A160" s="125">
        <f t="shared" si="6"/>
        <v>0</v>
      </c>
      <c r="C160" s="200">
        <v>154</v>
      </c>
      <c r="D160" s="24"/>
      <c r="E160" s="27"/>
      <c r="F160" s="29"/>
      <c r="G160" s="32"/>
      <c r="H160" s="36"/>
      <c r="I160" s="36"/>
      <c r="J160" s="36"/>
      <c r="K160" s="36"/>
      <c r="L160" s="42"/>
      <c r="O160" s="125">
        <f t="shared" si="7"/>
        <v>0</v>
      </c>
    </row>
    <row r="161" spans="1:15" s="125" customFormat="1" ht="20.100000000000001" customHeight="1" x14ac:dyDescent="0.15">
      <c r="A161" s="125">
        <f t="shared" si="6"/>
        <v>0</v>
      </c>
      <c r="C161" s="200">
        <v>155</v>
      </c>
      <c r="D161" s="24"/>
      <c r="E161" s="27"/>
      <c r="F161" s="29"/>
      <c r="G161" s="32"/>
      <c r="H161" s="36"/>
      <c r="I161" s="36"/>
      <c r="J161" s="36"/>
      <c r="K161" s="36"/>
      <c r="L161" s="42"/>
      <c r="O161" s="125">
        <f t="shared" si="7"/>
        <v>0</v>
      </c>
    </row>
    <row r="162" spans="1:15" s="125" customFormat="1" ht="20.100000000000001" customHeight="1" x14ac:dyDescent="0.15">
      <c r="A162" s="125">
        <f t="shared" si="6"/>
        <v>0</v>
      </c>
      <c r="C162" s="200">
        <v>156</v>
      </c>
      <c r="D162" s="24"/>
      <c r="E162" s="27"/>
      <c r="F162" s="29"/>
      <c r="G162" s="32"/>
      <c r="H162" s="36"/>
      <c r="I162" s="36"/>
      <c r="J162" s="36"/>
      <c r="K162" s="36"/>
      <c r="L162" s="42"/>
      <c r="O162" s="125">
        <f t="shared" si="7"/>
        <v>0</v>
      </c>
    </row>
    <row r="163" spans="1:15" s="125" customFormat="1" ht="20.100000000000001" customHeight="1" x14ac:dyDescent="0.15">
      <c r="A163" s="125">
        <f t="shared" si="6"/>
        <v>0</v>
      </c>
      <c r="C163" s="200">
        <v>157</v>
      </c>
      <c r="D163" s="24"/>
      <c r="E163" s="27"/>
      <c r="F163" s="29"/>
      <c r="G163" s="32"/>
      <c r="H163" s="36"/>
      <c r="I163" s="36"/>
      <c r="J163" s="36"/>
      <c r="K163" s="36"/>
      <c r="L163" s="42"/>
      <c r="O163" s="125">
        <f t="shared" si="7"/>
        <v>0</v>
      </c>
    </row>
    <row r="164" spans="1:15" s="125" customFormat="1" ht="20.100000000000001" customHeight="1" x14ac:dyDescent="0.15">
      <c r="A164" s="125">
        <f t="shared" si="6"/>
        <v>0</v>
      </c>
      <c r="C164" s="200">
        <v>158</v>
      </c>
      <c r="D164" s="24"/>
      <c r="E164" s="27"/>
      <c r="F164" s="29"/>
      <c r="G164" s="32"/>
      <c r="H164" s="36"/>
      <c r="I164" s="36"/>
      <c r="J164" s="36"/>
      <c r="K164" s="36"/>
      <c r="L164" s="42"/>
      <c r="O164" s="125">
        <f t="shared" si="7"/>
        <v>0</v>
      </c>
    </row>
    <row r="165" spans="1:15" s="125" customFormat="1" ht="20.100000000000001" customHeight="1" x14ac:dyDescent="0.15">
      <c r="A165" s="125">
        <f t="shared" si="6"/>
        <v>0</v>
      </c>
      <c r="C165" s="200">
        <v>159</v>
      </c>
      <c r="D165" s="24"/>
      <c r="E165" s="27"/>
      <c r="F165" s="29"/>
      <c r="G165" s="32"/>
      <c r="H165" s="36"/>
      <c r="I165" s="36"/>
      <c r="J165" s="36"/>
      <c r="K165" s="36"/>
      <c r="L165" s="42"/>
      <c r="O165" s="125">
        <f t="shared" si="7"/>
        <v>0</v>
      </c>
    </row>
    <row r="166" spans="1:15" s="125" customFormat="1" ht="20.100000000000001" customHeight="1" x14ac:dyDescent="0.15">
      <c r="A166" s="125">
        <f t="shared" si="6"/>
        <v>0</v>
      </c>
      <c r="C166" s="200">
        <v>160</v>
      </c>
      <c r="D166" s="24"/>
      <c r="E166" s="27"/>
      <c r="F166" s="29"/>
      <c r="G166" s="32"/>
      <c r="H166" s="36"/>
      <c r="I166" s="36"/>
      <c r="J166" s="36"/>
      <c r="K166" s="36"/>
      <c r="L166" s="42"/>
      <c r="O166" s="125">
        <f t="shared" si="7"/>
        <v>0</v>
      </c>
    </row>
    <row r="167" spans="1:15" s="125" customFormat="1" ht="20.100000000000001" customHeight="1" x14ac:dyDescent="0.15">
      <c r="A167" s="125">
        <f t="shared" ref="A167:A198" si="8">IFERROR(IF(AND(OR($C167=1,$O167&gt;0), TRIM($D167)=""),1001,0),3)</f>
        <v>0</v>
      </c>
      <c r="C167" s="200">
        <v>161</v>
      </c>
      <c r="D167" s="24"/>
      <c r="E167" s="27"/>
      <c r="F167" s="29"/>
      <c r="G167" s="32"/>
      <c r="H167" s="36"/>
      <c r="I167" s="36"/>
      <c r="J167" s="36"/>
      <c r="K167" s="36"/>
      <c r="L167" s="42"/>
      <c r="O167" s="125">
        <f t="shared" si="7"/>
        <v>0</v>
      </c>
    </row>
    <row r="168" spans="1:15" s="125" customFormat="1" ht="20.100000000000001" customHeight="1" x14ac:dyDescent="0.15">
      <c r="A168" s="125">
        <f t="shared" si="8"/>
        <v>0</v>
      </c>
      <c r="C168" s="200">
        <v>162</v>
      </c>
      <c r="D168" s="24"/>
      <c r="E168" s="27"/>
      <c r="F168" s="29"/>
      <c r="G168" s="33"/>
      <c r="H168" s="37"/>
      <c r="I168" s="37"/>
      <c r="J168" s="37"/>
      <c r="K168" s="37"/>
      <c r="L168" s="43"/>
      <c r="O168" s="125">
        <f t="shared" si="7"/>
        <v>0</v>
      </c>
    </row>
    <row r="169" spans="1:15" s="125" customFormat="1" ht="20.100000000000001" customHeight="1" x14ac:dyDescent="0.15">
      <c r="A169" s="125">
        <f t="shared" si="8"/>
        <v>0</v>
      </c>
      <c r="C169" s="200">
        <v>163</v>
      </c>
      <c r="D169" s="24"/>
      <c r="E169" s="27"/>
      <c r="F169" s="29"/>
      <c r="G169" s="32"/>
      <c r="H169" s="36"/>
      <c r="I169" s="36"/>
      <c r="J169" s="36"/>
      <c r="K169" s="36"/>
      <c r="L169" s="42"/>
      <c r="O169" s="125">
        <f t="shared" si="7"/>
        <v>0</v>
      </c>
    </row>
    <row r="170" spans="1:15" s="125" customFormat="1" ht="20.100000000000001" customHeight="1" x14ac:dyDescent="0.15">
      <c r="A170" s="125">
        <f t="shared" si="8"/>
        <v>0</v>
      </c>
      <c r="C170" s="200">
        <v>164</v>
      </c>
      <c r="D170" s="24"/>
      <c r="E170" s="27"/>
      <c r="F170" s="29"/>
      <c r="G170" s="32"/>
      <c r="H170" s="36"/>
      <c r="I170" s="36"/>
      <c r="J170" s="36"/>
      <c r="K170" s="36"/>
      <c r="L170" s="42"/>
      <c r="O170" s="125">
        <f t="shared" si="7"/>
        <v>0</v>
      </c>
    </row>
    <row r="171" spans="1:15" s="125" customFormat="1" ht="20.100000000000001" customHeight="1" x14ac:dyDescent="0.15">
      <c r="A171" s="125">
        <f t="shared" si="8"/>
        <v>0</v>
      </c>
      <c r="C171" s="200">
        <v>165</v>
      </c>
      <c r="D171" s="24"/>
      <c r="E171" s="27"/>
      <c r="F171" s="29"/>
      <c r="G171" s="32"/>
      <c r="H171" s="36"/>
      <c r="I171" s="36"/>
      <c r="J171" s="36"/>
      <c r="K171" s="36"/>
      <c r="L171" s="42"/>
      <c r="O171" s="125">
        <f t="shared" si="7"/>
        <v>0</v>
      </c>
    </row>
    <row r="172" spans="1:15" s="125" customFormat="1" ht="20.100000000000001" customHeight="1" x14ac:dyDescent="0.15">
      <c r="A172" s="125">
        <f t="shared" si="8"/>
        <v>0</v>
      </c>
      <c r="C172" s="200">
        <v>166</v>
      </c>
      <c r="D172" s="24"/>
      <c r="E172" s="27"/>
      <c r="F172" s="29"/>
      <c r="G172" s="32"/>
      <c r="H172" s="36"/>
      <c r="I172" s="36"/>
      <c r="J172" s="36"/>
      <c r="K172" s="36"/>
      <c r="L172" s="42"/>
      <c r="O172" s="125">
        <f t="shared" si="7"/>
        <v>0</v>
      </c>
    </row>
    <row r="173" spans="1:15" s="125" customFormat="1" ht="20.100000000000001" customHeight="1" x14ac:dyDescent="0.15">
      <c r="A173" s="125">
        <f t="shared" si="8"/>
        <v>0</v>
      </c>
      <c r="C173" s="200">
        <v>167</v>
      </c>
      <c r="D173" s="24"/>
      <c r="E173" s="27"/>
      <c r="F173" s="29"/>
      <c r="G173" s="32"/>
      <c r="H173" s="36"/>
      <c r="I173" s="36"/>
      <c r="J173" s="36"/>
      <c r="K173" s="36"/>
      <c r="L173" s="42"/>
      <c r="O173" s="125">
        <f t="shared" si="7"/>
        <v>0</v>
      </c>
    </row>
    <row r="174" spans="1:15" s="125" customFormat="1" ht="20.100000000000001" customHeight="1" x14ac:dyDescent="0.15">
      <c r="A174" s="125">
        <f t="shared" si="8"/>
        <v>0</v>
      </c>
      <c r="C174" s="200">
        <v>168</v>
      </c>
      <c r="D174" s="24"/>
      <c r="E174" s="27"/>
      <c r="F174" s="29"/>
      <c r="G174" s="32"/>
      <c r="H174" s="36"/>
      <c r="I174" s="36"/>
      <c r="J174" s="36"/>
      <c r="K174" s="36"/>
      <c r="L174" s="42"/>
      <c r="O174" s="125">
        <f t="shared" si="7"/>
        <v>0</v>
      </c>
    </row>
    <row r="175" spans="1:15" s="125" customFormat="1" ht="20.100000000000001" customHeight="1" x14ac:dyDescent="0.15">
      <c r="A175" s="125">
        <f t="shared" si="8"/>
        <v>0</v>
      </c>
      <c r="C175" s="200">
        <v>169</v>
      </c>
      <c r="D175" s="24"/>
      <c r="E175" s="27"/>
      <c r="F175" s="29"/>
      <c r="G175" s="32"/>
      <c r="H175" s="36"/>
      <c r="I175" s="36"/>
      <c r="J175" s="36"/>
      <c r="K175" s="36"/>
      <c r="L175" s="42"/>
      <c r="O175" s="125">
        <f t="shared" si="7"/>
        <v>0</v>
      </c>
    </row>
    <row r="176" spans="1:15" s="125" customFormat="1" ht="20.100000000000001" customHeight="1" x14ac:dyDescent="0.15">
      <c r="A176" s="125">
        <f t="shared" si="8"/>
        <v>0</v>
      </c>
      <c r="C176" s="200">
        <v>170</v>
      </c>
      <c r="D176" s="24"/>
      <c r="E176" s="27"/>
      <c r="F176" s="29"/>
      <c r="G176" s="32"/>
      <c r="H176" s="36"/>
      <c r="I176" s="36"/>
      <c r="J176" s="36"/>
      <c r="K176" s="36"/>
      <c r="L176" s="42"/>
      <c r="O176" s="125">
        <f t="shared" si="7"/>
        <v>0</v>
      </c>
    </row>
    <row r="177" spans="1:15" s="125" customFormat="1" ht="20.100000000000001" customHeight="1" x14ac:dyDescent="0.15">
      <c r="A177" s="125">
        <f t="shared" si="8"/>
        <v>0</v>
      </c>
      <c r="C177" s="200">
        <v>171</v>
      </c>
      <c r="D177" s="24"/>
      <c r="E177" s="27"/>
      <c r="F177" s="29"/>
      <c r="G177" s="32"/>
      <c r="H177" s="36"/>
      <c r="I177" s="36"/>
      <c r="J177" s="36"/>
      <c r="K177" s="36"/>
      <c r="L177" s="42"/>
      <c r="O177" s="125">
        <f t="shared" si="7"/>
        <v>0</v>
      </c>
    </row>
    <row r="178" spans="1:15" s="125" customFormat="1" ht="20.100000000000001" customHeight="1" x14ac:dyDescent="0.15">
      <c r="A178" s="125">
        <f t="shared" si="8"/>
        <v>0</v>
      </c>
      <c r="C178" s="200">
        <v>172</v>
      </c>
      <c r="D178" s="24"/>
      <c r="E178" s="27"/>
      <c r="F178" s="29"/>
      <c r="G178" s="32"/>
      <c r="H178" s="36"/>
      <c r="I178" s="36"/>
      <c r="J178" s="36"/>
      <c r="K178" s="36"/>
      <c r="L178" s="42"/>
      <c r="O178" s="125">
        <f t="shared" si="7"/>
        <v>0</v>
      </c>
    </row>
    <row r="179" spans="1:15" s="125" customFormat="1" ht="20.100000000000001" customHeight="1" x14ac:dyDescent="0.15">
      <c r="A179" s="125">
        <f t="shared" si="8"/>
        <v>0</v>
      </c>
      <c r="C179" s="200">
        <v>173</v>
      </c>
      <c r="D179" s="24"/>
      <c r="E179" s="27"/>
      <c r="F179" s="29"/>
      <c r="G179" s="32"/>
      <c r="H179" s="36"/>
      <c r="I179" s="36"/>
      <c r="J179" s="36"/>
      <c r="K179" s="36"/>
      <c r="L179" s="42"/>
      <c r="O179" s="125">
        <f t="shared" si="7"/>
        <v>0</v>
      </c>
    </row>
    <row r="180" spans="1:15" s="125" customFormat="1" ht="20.100000000000001" customHeight="1" x14ac:dyDescent="0.15">
      <c r="A180" s="125">
        <f t="shared" si="8"/>
        <v>0</v>
      </c>
      <c r="C180" s="200">
        <v>174</v>
      </c>
      <c r="D180" s="24"/>
      <c r="E180" s="27"/>
      <c r="F180" s="29"/>
      <c r="G180" s="32"/>
      <c r="H180" s="36"/>
      <c r="I180" s="36"/>
      <c r="J180" s="36"/>
      <c r="K180" s="36"/>
      <c r="L180" s="42"/>
      <c r="O180" s="125">
        <f t="shared" si="7"/>
        <v>0</v>
      </c>
    </row>
    <row r="181" spans="1:15" s="125" customFormat="1" ht="20.100000000000001" customHeight="1" x14ac:dyDescent="0.15">
      <c r="A181" s="125">
        <f t="shared" si="8"/>
        <v>0</v>
      </c>
      <c r="C181" s="200">
        <v>175</v>
      </c>
      <c r="D181" s="24"/>
      <c r="E181" s="27"/>
      <c r="F181" s="29"/>
      <c r="G181" s="32"/>
      <c r="H181" s="36"/>
      <c r="I181" s="36"/>
      <c r="J181" s="36"/>
      <c r="K181" s="36"/>
      <c r="L181" s="42"/>
      <c r="O181" s="125">
        <f t="shared" si="7"/>
        <v>0</v>
      </c>
    </row>
    <row r="182" spans="1:15" s="125" customFormat="1" ht="20.100000000000001" customHeight="1" x14ac:dyDescent="0.15">
      <c r="A182" s="125">
        <f t="shared" si="8"/>
        <v>0</v>
      </c>
      <c r="C182" s="200">
        <v>176</v>
      </c>
      <c r="D182" s="24"/>
      <c r="E182" s="27"/>
      <c r="F182" s="29"/>
      <c r="G182" s="32"/>
      <c r="H182" s="36"/>
      <c r="I182" s="36"/>
      <c r="J182" s="36"/>
      <c r="K182" s="36"/>
      <c r="L182" s="42"/>
      <c r="O182" s="125">
        <f t="shared" si="7"/>
        <v>0</v>
      </c>
    </row>
    <row r="183" spans="1:15" s="125" customFormat="1" ht="20.100000000000001" customHeight="1" x14ac:dyDescent="0.15">
      <c r="A183" s="125">
        <f t="shared" si="8"/>
        <v>0</v>
      </c>
      <c r="C183" s="200">
        <v>177</v>
      </c>
      <c r="D183" s="24"/>
      <c r="E183" s="27"/>
      <c r="F183" s="29"/>
      <c r="G183" s="32"/>
      <c r="H183" s="36"/>
      <c r="I183" s="36"/>
      <c r="J183" s="36"/>
      <c r="K183" s="36"/>
      <c r="L183" s="42"/>
      <c r="O183" s="125">
        <f t="shared" si="7"/>
        <v>0</v>
      </c>
    </row>
    <row r="184" spans="1:15" s="125" customFormat="1" ht="20.100000000000001" customHeight="1" x14ac:dyDescent="0.15">
      <c r="A184" s="125">
        <f t="shared" si="8"/>
        <v>0</v>
      </c>
      <c r="C184" s="200">
        <v>178</v>
      </c>
      <c r="D184" s="24"/>
      <c r="E184" s="27"/>
      <c r="F184" s="29"/>
      <c r="G184" s="32"/>
      <c r="H184" s="36"/>
      <c r="I184" s="36"/>
      <c r="J184" s="36"/>
      <c r="K184" s="36"/>
      <c r="L184" s="42"/>
      <c r="O184" s="125">
        <f t="shared" si="7"/>
        <v>0</v>
      </c>
    </row>
    <row r="185" spans="1:15" s="125" customFormat="1" ht="20.100000000000001" customHeight="1" x14ac:dyDescent="0.15">
      <c r="A185" s="125">
        <f t="shared" si="8"/>
        <v>0</v>
      </c>
      <c r="C185" s="200">
        <v>179</v>
      </c>
      <c r="D185" s="24"/>
      <c r="E185" s="27"/>
      <c r="F185" s="29"/>
      <c r="G185" s="32"/>
      <c r="H185" s="36"/>
      <c r="I185" s="36"/>
      <c r="J185" s="36"/>
      <c r="K185" s="36"/>
      <c r="L185" s="42"/>
      <c r="O185" s="125">
        <f t="shared" si="7"/>
        <v>0</v>
      </c>
    </row>
    <row r="186" spans="1:15" s="125" customFormat="1" ht="20.100000000000001" customHeight="1" x14ac:dyDescent="0.15">
      <c r="A186" s="125">
        <f t="shared" si="8"/>
        <v>0</v>
      </c>
      <c r="C186" s="200">
        <v>180</v>
      </c>
      <c r="D186" s="24"/>
      <c r="E186" s="27"/>
      <c r="F186" s="29"/>
      <c r="G186" s="32"/>
      <c r="H186" s="36"/>
      <c r="I186" s="36"/>
      <c r="J186" s="36"/>
      <c r="K186" s="36"/>
      <c r="L186" s="42"/>
      <c r="O186" s="125">
        <f t="shared" si="7"/>
        <v>0</v>
      </c>
    </row>
    <row r="187" spans="1:15" s="125" customFormat="1" ht="20.100000000000001" customHeight="1" x14ac:dyDescent="0.15">
      <c r="A187" s="125">
        <f t="shared" si="8"/>
        <v>0</v>
      </c>
      <c r="C187" s="200">
        <v>181</v>
      </c>
      <c r="D187" s="24"/>
      <c r="E187" s="27"/>
      <c r="F187" s="29"/>
      <c r="G187" s="32"/>
      <c r="H187" s="36"/>
      <c r="I187" s="36"/>
      <c r="J187" s="36"/>
      <c r="K187" s="36"/>
      <c r="L187" s="42"/>
      <c r="O187" s="125">
        <f t="shared" si="7"/>
        <v>0</v>
      </c>
    </row>
    <row r="188" spans="1:15" s="125" customFormat="1" ht="20.100000000000001" customHeight="1" x14ac:dyDescent="0.15">
      <c r="A188" s="125">
        <f t="shared" si="8"/>
        <v>0</v>
      </c>
      <c r="C188" s="200">
        <v>182</v>
      </c>
      <c r="D188" s="24"/>
      <c r="E188" s="27"/>
      <c r="F188" s="29"/>
      <c r="G188" s="33"/>
      <c r="H188" s="37"/>
      <c r="I188" s="37"/>
      <c r="J188" s="37"/>
      <c r="K188" s="37"/>
      <c r="L188" s="43"/>
      <c r="O188" s="125">
        <f t="shared" si="7"/>
        <v>0</v>
      </c>
    </row>
    <row r="189" spans="1:15" s="125" customFormat="1" ht="20.100000000000001" customHeight="1" x14ac:dyDescent="0.15">
      <c r="A189" s="125">
        <f t="shared" si="8"/>
        <v>0</v>
      </c>
      <c r="C189" s="200">
        <v>183</v>
      </c>
      <c r="D189" s="24"/>
      <c r="E189" s="27"/>
      <c r="F189" s="29"/>
      <c r="G189" s="31"/>
      <c r="H189" s="35"/>
      <c r="I189" s="35"/>
      <c r="J189" s="35"/>
      <c r="K189" s="35"/>
      <c r="L189" s="41"/>
      <c r="O189" s="125">
        <f t="shared" si="7"/>
        <v>0</v>
      </c>
    </row>
    <row r="190" spans="1:15" s="125" customFormat="1" ht="20.100000000000001" customHeight="1" x14ac:dyDescent="0.15">
      <c r="A190" s="125">
        <f t="shared" si="8"/>
        <v>0</v>
      </c>
      <c r="C190" s="200">
        <v>184</v>
      </c>
      <c r="D190" s="24"/>
      <c r="E190" s="27"/>
      <c r="F190" s="29"/>
      <c r="G190" s="32"/>
      <c r="H190" s="36"/>
      <c r="I190" s="36"/>
      <c r="J190" s="36"/>
      <c r="K190" s="36"/>
      <c r="L190" s="42"/>
      <c r="O190" s="125">
        <f t="shared" si="7"/>
        <v>0</v>
      </c>
    </row>
    <row r="191" spans="1:15" s="125" customFormat="1" ht="20.100000000000001" customHeight="1" x14ac:dyDescent="0.15">
      <c r="A191" s="125">
        <f t="shared" si="8"/>
        <v>0</v>
      </c>
      <c r="C191" s="200">
        <v>185</v>
      </c>
      <c r="D191" s="24"/>
      <c r="E191" s="27"/>
      <c r="F191" s="29"/>
      <c r="G191" s="32"/>
      <c r="H191" s="36"/>
      <c r="I191" s="36"/>
      <c r="J191" s="36"/>
      <c r="K191" s="36"/>
      <c r="L191" s="42"/>
      <c r="O191" s="125">
        <f t="shared" si="7"/>
        <v>0</v>
      </c>
    </row>
    <row r="192" spans="1:15" s="125" customFormat="1" ht="20.100000000000001" customHeight="1" x14ac:dyDescent="0.15">
      <c r="A192" s="125">
        <f t="shared" si="8"/>
        <v>0</v>
      </c>
      <c r="C192" s="200">
        <v>186</v>
      </c>
      <c r="D192" s="24"/>
      <c r="E192" s="27"/>
      <c r="F192" s="29"/>
      <c r="G192" s="32"/>
      <c r="H192" s="36"/>
      <c r="I192" s="36"/>
      <c r="J192" s="36"/>
      <c r="K192" s="36"/>
      <c r="L192" s="42"/>
      <c r="O192" s="125">
        <f t="shared" si="7"/>
        <v>0</v>
      </c>
    </row>
    <row r="193" spans="1:15" s="125" customFormat="1" ht="20.100000000000001" customHeight="1" x14ac:dyDescent="0.15">
      <c r="A193" s="125">
        <f t="shared" si="8"/>
        <v>0</v>
      </c>
      <c r="C193" s="200">
        <v>187</v>
      </c>
      <c r="D193" s="24"/>
      <c r="E193" s="27"/>
      <c r="F193" s="29"/>
      <c r="G193" s="32"/>
      <c r="H193" s="36"/>
      <c r="I193" s="36"/>
      <c r="J193" s="36"/>
      <c r="K193" s="36"/>
      <c r="L193" s="42"/>
      <c r="O193" s="125">
        <f t="shared" si="7"/>
        <v>0</v>
      </c>
    </row>
    <row r="194" spans="1:15" s="125" customFormat="1" ht="20.100000000000001" customHeight="1" x14ac:dyDescent="0.15">
      <c r="A194" s="125">
        <f t="shared" si="8"/>
        <v>0</v>
      </c>
      <c r="C194" s="200">
        <v>188</v>
      </c>
      <c r="D194" s="24"/>
      <c r="E194" s="27"/>
      <c r="F194" s="29"/>
      <c r="G194" s="32"/>
      <c r="H194" s="36"/>
      <c r="I194" s="36"/>
      <c r="J194" s="36"/>
      <c r="K194" s="36"/>
      <c r="L194" s="42"/>
      <c r="O194" s="125">
        <f t="shared" si="7"/>
        <v>0</v>
      </c>
    </row>
    <row r="195" spans="1:15" s="125" customFormat="1" ht="20.100000000000001" customHeight="1" x14ac:dyDescent="0.15">
      <c r="A195" s="125">
        <f t="shared" si="8"/>
        <v>0</v>
      </c>
      <c r="C195" s="200">
        <v>189</v>
      </c>
      <c r="D195" s="24"/>
      <c r="E195" s="27"/>
      <c r="F195" s="29"/>
      <c r="G195" s="32"/>
      <c r="H195" s="36"/>
      <c r="I195" s="36"/>
      <c r="J195" s="36"/>
      <c r="K195" s="36"/>
      <c r="L195" s="42"/>
      <c r="O195" s="125">
        <f t="shared" si="7"/>
        <v>0</v>
      </c>
    </row>
    <row r="196" spans="1:15" s="125" customFormat="1" ht="20.100000000000001" customHeight="1" x14ac:dyDescent="0.15">
      <c r="A196" s="125">
        <f t="shared" si="8"/>
        <v>0</v>
      </c>
      <c r="C196" s="200">
        <v>190</v>
      </c>
      <c r="D196" s="24"/>
      <c r="E196" s="27"/>
      <c r="F196" s="29"/>
      <c r="G196" s="32"/>
      <c r="H196" s="36"/>
      <c r="I196" s="36"/>
      <c r="J196" s="36"/>
      <c r="K196" s="36"/>
      <c r="L196" s="42"/>
      <c r="O196" s="125">
        <f t="shared" si="7"/>
        <v>0</v>
      </c>
    </row>
    <row r="197" spans="1:15" s="125" customFormat="1" ht="20.100000000000001" customHeight="1" x14ac:dyDescent="0.15">
      <c r="A197" s="125">
        <f t="shared" si="8"/>
        <v>0</v>
      </c>
      <c r="C197" s="200">
        <v>191</v>
      </c>
      <c r="D197" s="24"/>
      <c r="E197" s="27"/>
      <c r="F197" s="29"/>
      <c r="G197" s="32"/>
      <c r="H197" s="36"/>
      <c r="I197" s="36"/>
      <c r="J197" s="36"/>
      <c r="K197" s="36"/>
      <c r="L197" s="42"/>
      <c r="O197" s="125">
        <f t="shared" si="7"/>
        <v>0</v>
      </c>
    </row>
    <row r="198" spans="1:15" s="125" customFormat="1" ht="20.100000000000001" customHeight="1" x14ac:dyDescent="0.15">
      <c r="A198" s="125">
        <f t="shared" si="8"/>
        <v>0</v>
      </c>
      <c r="C198" s="200">
        <v>192</v>
      </c>
      <c r="D198" s="24"/>
      <c r="E198" s="27"/>
      <c r="F198" s="29"/>
      <c r="G198" s="32"/>
      <c r="H198" s="36"/>
      <c r="I198" s="36"/>
      <c r="J198" s="36"/>
      <c r="K198" s="36"/>
      <c r="L198" s="42"/>
      <c r="O198" s="125">
        <f t="shared" si="7"/>
        <v>0</v>
      </c>
    </row>
    <row r="199" spans="1:15" s="125" customFormat="1" ht="20.100000000000001" customHeight="1" x14ac:dyDescent="0.15">
      <c r="A199" s="125">
        <f t="shared" ref="A199:A206" si="9">IFERROR(IF(AND(OR($C199=1,$O199&gt;0), TRIM($D199)=""),1001,0),3)</f>
        <v>0</v>
      </c>
      <c r="C199" s="200">
        <v>193</v>
      </c>
      <c r="D199" s="24"/>
      <c r="E199" s="27"/>
      <c r="F199" s="29"/>
      <c r="G199" s="32"/>
      <c r="H199" s="36"/>
      <c r="I199" s="36"/>
      <c r="J199" s="36"/>
      <c r="K199" s="36"/>
      <c r="L199" s="42"/>
      <c r="O199" s="125">
        <f t="shared" si="7"/>
        <v>0</v>
      </c>
    </row>
    <row r="200" spans="1:15" s="125" customFormat="1" ht="20.100000000000001" customHeight="1" x14ac:dyDescent="0.15">
      <c r="A200" s="125">
        <f t="shared" si="9"/>
        <v>0</v>
      </c>
      <c r="C200" s="200">
        <v>194</v>
      </c>
      <c r="D200" s="24"/>
      <c r="E200" s="27"/>
      <c r="F200" s="29"/>
      <c r="G200" s="32"/>
      <c r="H200" s="36"/>
      <c r="I200" s="36"/>
      <c r="J200" s="36"/>
      <c r="K200" s="36"/>
      <c r="L200" s="42"/>
      <c r="O200" s="125">
        <f t="shared" ref="O200:O206" si="10">COUNTA($D200:$L200)</f>
        <v>0</v>
      </c>
    </row>
    <row r="201" spans="1:15" s="125" customFormat="1" ht="20.100000000000001" customHeight="1" x14ac:dyDescent="0.15">
      <c r="A201" s="125">
        <f t="shared" si="9"/>
        <v>0</v>
      </c>
      <c r="C201" s="200">
        <v>195</v>
      </c>
      <c r="D201" s="24"/>
      <c r="E201" s="27"/>
      <c r="F201" s="29"/>
      <c r="G201" s="32"/>
      <c r="H201" s="36"/>
      <c r="I201" s="36"/>
      <c r="J201" s="36"/>
      <c r="K201" s="36"/>
      <c r="L201" s="42"/>
      <c r="O201" s="125">
        <f t="shared" si="10"/>
        <v>0</v>
      </c>
    </row>
    <row r="202" spans="1:15" s="125" customFormat="1" ht="20.100000000000001" customHeight="1" x14ac:dyDescent="0.15">
      <c r="A202" s="125">
        <f t="shared" si="9"/>
        <v>0</v>
      </c>
      <c r="C202" s="200">
        <v>196</v>
      </c>
      <c r="D202" s="24"/>
      <c r="E202" s="27"/>
      <c r="F202" s="29"/>
      <c r="G202" s="32"/>
      <c r="H202" s="36"/>
      <c r="I202" s="36"/>
      <c r="J202" s="36"/>
      <c r="K202" s="36"/>
      <c r="L202" s="42"/>
      <c r="O202" s="125">
        <f t="shared" si="10"/>
        <v>0</v>
      </c>
    </row>
    <row r="203" spans="1:15" s="125" customFormat="1" ht="20.100000000000001" customHeight="1" x14ac:dyDescent="0.15">
      <c r="A203" s="125">
        <f t="shared" si="9"/>
        <v>0</v>
      </c>
      <c r="C203" s="200">
        <v>197</v>
      </c>
      <c r="D203" s="24"/>
      <c r="E203" s="27"/>
      <c r="F203" s="29"/>
      <c r="G203" s="32"/>
      <c r="H203" s="36"/>
      <c r="I203" s="36"/>
      <c r="J203" s="36"/>
      <c r="K203" s="36"/>
      <c r="L203" s="42"/>
      <c r="O203" s="125">
        <f t="shared" si="10"/>
        <v>0</v>
      </c>
    </row>
    <row r="204" spans="1:15" s="125" customFormat="1" ht="20.100000000000001" customHeight="1" x14ac:dyDescent="0.15">
      <c r="A204" s="125">
        <f t="shared" si="9"/>
        <v>0</v>
      </c>
      <c r="C204" s="200">
        <v>198</v>
      </c>
      <c r="D204" s="24"/>
      <c r="E204" s="27"/>
      <c r="F204" s="29"/>
      <c r="G204" s="32"/>
      <c r="H204" s="36"/>
      <c r="I204" s="36"/>
      <c r="J204" s="36"/>
      <c r="K204" s="36"/>
      <c r="L204" s="42"/>
      <c r="O204" s="125">
        <f t="shared" si="10"/>
        <v>0</v>
      </c>
    </row>
    <row r="205" spans="1:15" s="125" customFormat="1" ht="20.100000000000001" customHeight="1" x14ac:dyDescent="0.15">
      <c r="A205" s="125">
        <f t="shared" si="9"/>
        <v>0</v>
      </c>
      <c r="C205" s="200">
        <v>199</v>
      </c>
      <c r="D205" s="24"/>
      <c r="E205" s="27"/>
      <c r="F205" s="29"/>
      <c r="G205" s="32"/>
      <c r="H205" s="36"/>
      <c r="I205" s="36"/>
      <c r="J205" s="36"/>
      <c r="K205" s="36"/>
      <c r="L205" s="42"/>
      <c r="O205" s="125">
        <f t="shared" si="10"/>
        <v>0</v>
      </c>
    </row>
    <row r="206" spans="1:15" s="125" customFormat="1" ht="20.100000000000001" customHeight="1" x14ac:dyDescent="0.15">
      <c r="A206" s="125">
        <f t="shared" si="9"/>
        <v>0</v>
      </c>
      <c r="C206" s="201">
        <v>200</v>
      </c>
      <c r="D206" s="25"/>
      <c r="E206" s="25"/>
      <c r="F206" s="30"/>
      <c r="G206" s="34"/>
      <c r="H206" s="38"/>
      <c r="I206" s="38"/>
      <c r="J206" s="38"/>
      <c r="K206" s="38"/>
      <c r="L206" s="44"/>
      <c r="O206" s="125">
        <f t="shared" si="10"/>
        <v>0</v>
      </c>
    </row>
    <row r="207" spans="1:15" s="125" customFormat="1" ht="18" customHeight="1" x14ac:dyDescent="0.15">
      <c r="C207" s="202"/>
      <c r="D207" s="203"/>
      <c r="E207" s="203"/>
      <c r="F207" s="204"/>
      <c r="G207" s="205"/>
      <c r="H207" s="205"/>
      <c r="I207" s="205"/>
      <c r="J207" s="205"/>
      <c r="K207" s="205"/>
      <c r="L207" s="205"/>
    </row>
  </sheetData>
  <mergeCells count="4">
    <mergeCell ref="C3:L3"/>
    <mergeCell ref="C4:L4"/>
    <mergeCell ref="G6:L6"/>
    <mergeCell ref="K1:L1"/>
  </mergeCells>
  <phoneticPr fontId="5"/>
  <conditionalFormatting sqref="D7:D206">
    <cfRule type="expression" dxfId="0" priority="1" stopIfTrue="1">
      <formula>AND($A7&lt;&gt;0, TRIM($D7)="")</formula>
    </cfRule>
  </conditionalFormatting>
  <dataValidations count="4">
    <dataValidation errorStyle="warning" imeMode="hiragana" allowBlank="1" showInputMessage="1" showErrorMessage="1" sqref="D7:D206" xr:uid="{1A712F94-E88C-4826-A368-DA0CFDE84E06}"/>
    <dataValidation errorStyle="warning" imeMode="fullKatakana" allowBlank="1" showInputMessage="1" showErrorMessage="1" sqref="E7:E206" xr:uid="{5151555F-050E-419B-BFC1-2BE62E3A34A9}"/>
    <dataValidation type="date" imeMode="halfAlpha" allowBlank="1" showInputMessage="1" showErrorMessage="1" error="有効な日付を入力してください" sqref="F7:F206" xr:uid="{EAFC69D9-7985-4E84-9755-98F51D8B53EA}">
      <formula1>92</formula1>
      <formula2>73415</formula2>
    </dataValidation>
    <dataValidation errorStyle="warning" imeMode="halfAlpha" allowBlank="1" showInputMessage="1" showErrorMessage="1" sqref="G7:L206" xr:uid="{FAAF9645-493D-400B-B04D-14816077B307}"/>
  </dataValidations>
  <pageMargins left="0.43307086614173229" right="0.35433070866141736" top="0.51181102362204722" bottom="0.75" header="0.31496062992125984" footer="0.31496062992125984"/>
  <headerFooter>
    <oddHeader>&amp;R&amp;8&amp;P/&amp;N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12"/>
  <sheetViews>
    <sheetView zoomScaleNormal="100" workbookViewId="0"/>
  </sheetViews>
  <sheetFormatPr defaultRowHeight="13.5" x14ac:dyDescent="0.15"/>
  <cols>
    <col min="1" max="16384" width="9" style="69"/>
  </cols>
  <sheetData>
    <row r="1" spans="1:2" x14ac:dyDescent="0.15">
      <c r="A1" s="69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2" x14ac:dyDescent="0.15">
      <c r="A2" s="69" t="str">
        <f>"@神奈川県@和歌山県@鹿児島県@"</f>
        <v>@神奈川県@和歌山県@鹿児島県@</v>
      </c>
    </row>
    <row r="3" spans="1:2" x14ac:dyDescent="0.15">
      <c r="A3" s="69" t="s">
        <v>209</v>
      </c>
    </row>
    <row r="4" spans="1:2" x14ac:dyDescent="0.15">
      <c r="A4" s="69" t="s">
        <v>210</v>
      </c>
    </row>
    <row r="6" spans="1:2" x14ac:dyDescent="0.15">
      <c r="A6" s="69" t="s">
        <v>114</v>
      </c>
    </row>
    <row r="7" spans="1:2" x14ac:dyDescent="0.15">
      <c r="A7" s="69" t="s">
        <v>166</v>
      </c>
    </row>
    <row r="8" spans="1:2" x14ac:dyDescent="0.15">
      <c r="A8" s="69" t="s">
        <v>167</v>
      </c>
    </row>
    <row r="9" spans="1:2" x14ac:dyDescent="0.15">
      <c r="A9" s="69" t="s">
        <v>168</v>
      </c>
    </row>
    <row r="10" spans="1:2" x14ac:dyDescent="0.15">
      <c r="A10" s="69" t="s">
        <v>169</v>
      </c>
    </row>
    <row r="11" spans="1:2" x14ac:dyDescent="0.15">
      <c r="A11" s="69" t="s">
        <v>165</v>
      </c>
    </row>
    <row r="12" spans="1:2" x14ac:dyDescent="0.15">
      <c r="A12" s="206" t="s">
        <v>207</v>
      </c>
      <c r="B12" s="69" t="s">
        <v>206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入力シート</vt:lpstr>
      <vt:lpstr>技術者情報入力シート</vt:lpstr>
      <vt:lpstr>settings</vt:lpstr>
      <vt:lpstr>技術者情報入力シート!Print_Titles</vt:lpstr>
      <vt:lpstr>入力シート!Print_Titles</vt:lpstr>
      <vt:lpstr>コンサル業種</vt:lpstr>
      <vt:lpstr>希望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2024-04-16T01:18:01Z</cp:lastPrinted>
  <dcterms:created xsi:type="dcterms:W3CDTF">2018-07-20T07:50:20Z</dcterms:created>
  <dcterms:modified xsi:type="dcterms:W3CDTF">2024-11-25T07:19:18Z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97b0ed75-88f3-4e20-b38d-565fd5d730f3</vt:lpwstr>
  </property>
</Properties>
</file>