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ata\data\福祉課 介護・高齢者支援係\介護保険関係（中川）\4.居宅支援事業所指定関係\居宅新規指定及び更新関係（山本）\居宅会介護支援事業所新規指定\美里町申請書様式\"/>
    </mc:Choice>
  </mc:AlternateContent>
  <bookViews>
    <workbookView xWindow="0" yWindow="0" windowWidth="20490" windowHeight="7530" tabRatio="665" activeTab="3"/>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'居宅介護支援（１枚版）'!$A$1:$BD$48</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3" i="1"/>
  <c r="G36" i="1"/>
  <c r="E36" i="1"/>
  <c r="G35" i="1"/>
  <c r="E35" i="1"/>
  <c r="G34" i="1"/>
  <c r="E34" i="1"/>
  <c r="G33" i="1"/>
  <c r="G39" i="10"/>
  <c r="G37" i="10"/>
  <c r="E39" i="10"/>
  <c r="E38" i="10"/>
  <c r="E37" i="10"/>
  <c r="E36" i="10"/>
  <c r="H127" i="9" l="1"/>
  <c r="C127" i="9"/>
  <c r="L122" i="9"/>
  <c r="P122" i="9"/>
  <c r="C132" i="9" s="1"/>
  <c r="J122" i="9"/>
  <c r="E122" i="9"/>
  <c r="G122" i="9"/>
  <c r="C42" i="1"/>
  <c r="H42" i="1"/>
  <c r="H41" i="1"/>
  <c r="C41" i="1"/>
  <c r="P37" i="1"/>
  <c r="C47" i="1" s="1"/>
  <c r="L37" i="1"/>
  <c r="J37" i="1"/>
  <c r="G37" i="1"/>
  <c r="E37" i="1"/>
  <c r="M127" i="9" l="1"/>
  <c r="H132" i="9" s="1"/>
  <c r="M132" i="9" s="1"/>
  <c r="M42" i="1"/>
  <c r="H47" i="1" s="1"/>
  <c r="M47"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20" i="1"/>
  <c r="AW19"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<sst xmlns="http://schemas.openxmlformats.org/spreadsheetml/2006/main" count="390" uniqueCount="148">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</sst>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22" zoomScale="40" zoomScaleNormal="55" zoomScaleSheetLayoutView="40" workbookViewId="0">
      <selection activeCell="U3" sqref="U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4</v>
      </c>
      <c r="V2" s="165"/>
      <c r="W2" s="39" t="s">
        <v>16</v>
      </c>
      <c r="X2" s="166">
        <f>IF(U2=0,"",YEAR(DATE(2018+U2,1,1)))</f>
        <v>2022</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6</v>
      </c>
      <c r="Q12" s="89">
        <f>WEEKDAY(DATE($X$2,$AB$2,2))</f>
        <v>7</v>
      </c>
      <c r="R12" s="89">
        <f>WEEKDAY(DATE($X$2,$AB$2,3))</f>
        <v>1</v>
      </c>
      <c r="S12" s="89">
        <f>WEEKDAY(DATE($X$2,$AB$2,4))</f>
        <v>2</v>
      </c>
      <c r="T12" s="89">
        <f>WEEKDAY(DATE($X$2,$AB$2,5))</f>
        <v>3</v>
      </c>
      <c r="U12" s="89">
        <f>WEEKDAY(DATE($X$2,$AB$2,6))</f>
        <v>4</v>
      </c>
      <c r="V12" s="90">
        <f>WEEKDAY(DATE($X$2,$AB$2,7))</f>
        <v>5</v>
      </c>
      <c r="W12" s="88">
        <f>WEEKDAY(DATE($X$2,$AB$2,8))</f>
        <v>6</v>
      </c>
      <c r="X12" s="89">
        <f>WEEKDAY(DATE($X$2,$AB$2,9))</f>
        <v>7</v>
      </c>
      <c r="Y12" s="89">
        <f>WEEKDAY(DATE($X$2,$AB$2,10))</f>
        <v>1</v>
      </c>
      <c r="Z12" s="89">
        <f>WEEKDAY(DATE($X$2,$AB$2,11))</f>
        <v>2</v>
      </c>
      <c r="AA12" s="89">
        <f>WEEKDAY(DATE($X$2,$AB$2,12))</f>
        <v>3</v>
      </c>
      <c r="AB12" s="89">
        <f>WEEKDAY(DATE($X$2,$AB$2,13))</f>
        <v>4</v>
      </c>
      <c r="AC12" s="90">
        <f>WEEKDAY(DATE($X$2,$AB$2,14))</f>
        <v>5</v>
      </c>
      <c r="AD12" s="88">
        <f>WEEKDAY(DATE($X$2,$AB$2,15))</f>
        <v>6</v>
      </c>
      <c r="AE12" s="89">
        <f>WEEKDAY(DATE($X$2,$AB$2,16))</f>
        <v>7</v>
      </c>
      <c r="AF12" s="89">
        <f>WEEKDAY(DATE($X$2,$AB$2,17))</f>
        <v>1</v>
      </c>
      <c r="AG12" s="89">
        <f>WEEKDAY(DATE($X$2,$AB$2,18))</f>
        <v>2</v>
      </c>
      <c r="AH12" s="89">
        <f>WEEKDAY(DATE($X$2,$AB$2,19))</f>
        <v>3</v>
      </c>
      <c r="AI12" s="89">
        <f>WEEKDAY(DATE($X$2,$AB$2,20))</f>
        <v>4</v>
      </c>
      <c r="AJ12" s="90">
        <f>WEEKDAY(DATE($X$2,$AB$2,21))</f>
        <v>5</v>
      </c>
      <c r="AK12" s="88">
        <f>WEEKDAY(DATE($X$2,$AB$2,22))</f>
        <v>6</v>
      </c>
      <c r="AL12" s="89">
        <f>WEEKDAY(DATE($X$2,$AB$2,23))</f>
        <v>7</v>
      </c>
      <c r="AM12" s="89">
        <f>WEEKDAY(DATE($X$2,$AB$2,24))</f>
        <v>1</v>
      </c>
      <c r="AN12" s="89">
        <f>WEEKDAY(DATE($X$2,$AB$2,25))</f>
        <v>2</v>
      </c>
      <c r="AO12" s="89">
        <f>WEEKDAY(DATE($X$2,$AB$2,26))</f>
        <v>3</v>
      </c>
      <c r="AP12" s="89">
        <f>WEEKDAY(DATE($X$2,$AB$2,27))</f>
        <v>4</v>
      </c>
      <c r="AQ12" s="90">
        <f>WEEKDAY(DATE($X$2,$AB$2,28))</f>
        <v>5</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金</v>
      </c>
      <c r="Q13" s="92" t="str">
        <f t="shared" ref="Q13:AQ13" si="0">IF(Q12=1,"日",IF(Q12=2,"月",IF(Q12=3,"火",IF(Q12=4,"水",IF(Q12=5,"木",IF(Q12=6,"金","土"))))))</f>
        <v>土</v>
      </c>
      <c r="R13" s="92" t="str">
        <f t="shared" si="0"/>
        <v>日</v>
      </c>
      <c r="S13" s="92" t="str">
        <f t="shared" si="0"/>
        <v>月</v>
      </c>
      <c r="T13" s="92" t="str">
        <f t="shared" si="0"/>
        <v>火</v>
      </c>
      <c r="U13" s="92" t="str">
        <f t="shared" si="0"/>
        <v>水</v>
      </c>
      <c r="V13" s="93" t="str">
        <f t="shared" si="0"/>
        <v>木</v>
      </c>
      <c r="W13" s="91" t="str">
        <f t="shared" si="0"/>
        <v>金</v>
      </c>
      <c r="X13" s="92" t="str">
        <f t="shared" si="0"/>
        <v>土</v>
      </c>
      <c r="Y13" s="92" t="str">
        <f t="shared" si="0"/>
        <v>日</v>
      </c>
      <c r="Z13" s="92" t="str">
        <f t="shared" si="0"/>
        <v>月</v>
      </c>
      <c r="AA13" s="92" t="str">
        <f t="shared" si="0"/>
        <v>火</v>
      </c>
      <c r="AB13" s="92" t="str">
        <f t="shared" si="0"/>
        <v>水</v>
      </c>
      <c r="AC13" s="93" t="str">
        <f t="shared" si="0"/>
        <v>木</v>
      </c>
      <c r="AD13" s="91" t="str">
        <f t="shared" si="0"/>
        <v>金</v>
      </c>
      <c r="AE13" s="92" t="str">
        <f t="shared" si="0"/>
        <v>土</v>
      </c>
      <c r="AF13" s="92" t="str">
        <f t="shared" si="0"/>
        <v>日</v>
      </c>
      <c r="AG13" s="92" t="str">
        <f t="shared" si="0"/>
        <v>月</v>
      </c>
      <c r="AH13" s="92" t="str">
        <f t="shared" si="0"/>
        <v>火</v>
      </c>
      <c r="AI13" s="92" t="str">
        <f t="shared" si="0"/>
        <v>水</v>
      </c>
      <c r="AJ13" s="93" t="str">
        <f t="shared" si="0"/>
        <v>木</v>
      </c>
      <c r="AK13" s="91" t="str">
        <f t="shared" si="0"/>
        <v>金</v>
      </c>
      <c r="AL13" s="92" t="str">
        <f t="shared" si="0"/>
        <v>土</v>
      </c>
      <c r="AM13" s="92" t="str">
        <f t="shared" si="0"/>
        <v>日</v>
      </c>
      <c r="AN13" s="92" t="str">
        <f t="shared" si="0"/>
        <v>月</v>
      </c>
      <c r="AO13" s="92" t="str">
        <f t="shared" si="0"/>
        <v>火</v>
      </c>
      <c r="AP13" s="92" t="str">
        <f t="shared" si="0"/>
        <v>水</v>
      </c>
      <c r="AQ13" s="93" t="str">
        <f t="shared" si="0"/>
        <v>木</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4"/>
  <sheetViews>
    <sheetView showGridLines="0" view="pageBreakPreview" topLeftCell="A25" zoomScale="50" zoomScaleNormal="55" zoomScaleSheetLayoutView="50" workbookViewId="0">
      <selection activeCell="AL39" sqref="AL39"/>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4</v>
      </c>
      <c r="V2" s="165"/>
      <c r="W2" s="39" t="s">
        <v>16</v>
      </c>
      <c r="X2" s="166">
        <f>IF(U2=0,"",YEAR(DATE(2018+U2,1,1)))</f>
        <v>2022</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6</v>
      </c>
      <c r="Q12" s="89">
        <f>WEEKDAY(DATE($X$2,$AB$2,2))</f>
        <v>7</v>
      </c>
      <c r="R12" s="89">
        <f>WEEKDAY(DATE($X$2,$AB$2,3))</f>
        <v>1</v>
      </c>
      <c r="S12" s="89">
        <f>WEEKDAY(DATE($X$2,$AB$2,4))</f>
        <v>2</v>
      </c>
      <c r="T12" s="89">
        <f>WEEKDAY(DATE($X$2,$AB$2,5))</f>
        <v>3</v>
      </c>
      <c r="U12" s="89">
        <f>WEEKDAY(DATE($X$2,$AB$2,6))</f>
        <v>4</v>
      </c>
      <c r="V12" s="90">
        <f>WEEKDAY(DATE($X$2,$AB$2,7))</f>
        <v>5</v>
      </c>
      <c r="W12" s="88">
        <f>WEEKDAY(DATE($X$2,$AB$2,8))</f>
        <v>6</v>
      </c>
      <c r="X12" s="89">
        <f>WEEKDAY(DATE($X$2,$AB$2,9))</f>
        <v>7</v>
      </c>
      <c r="Y12" s="89">
        <f>WEEKDAY(DATE($X$2,$AB$2,10))</f>
        <v>1</v>
      </c>
      <c r="Z12" s="89">
        <f>WEEKDAY(DATE($X$2,$AB$2,11))</f>
        <v>2</v>
      </c>
      <c r="AA12" s="89">
        <f>WEEKDAY(DATE($X$2,$AB$2,12))</f>
        <v>3</v>
      </c>
      <c r="AB12" s="89">
        <f>WEEKDAY(DATE($X$2,$AB$2,13))</f>
        <v>4</v>
      </c>
      <c r="AC12" s="90">
        <f>WEEKDAY(DATE($X$2,$AB$2,14))</f>
        <v>5</v>
      </c>
      <c r="AD12" s="88">
        <f>WEEKDAY(DATE($X$2,$AB$2,15))</f>
        <v>6</v>
      </c>
      <c r="AE12" s="89">
        <f>WEEKDAY(DATE($X$2,$AB$2,16))</f>
        <v>7</v>
      </c>
      <c r="AF12" s="89">
        <f>WEEKDAY(DATE($X$2,$AB$2,17))</f>
        <v>1</v>
      </c>
      <c r="AG12" s="89">
        <f>WEEKDAY(DATE($X$2,$AB$2,18))</f>
        <v>2</v>
      </c>
      <c r="AH12" s="89">
        <f>WEEKDAY(DATE($X$2,$AB$2,19))</f>
        <v>3</v>
      </c>
      <c r="AI12" s="89">
        <f>WEEKDAY(DATE($X$2,$AB$2,20))</f>
        <v>4</v>
      </c>
      <c r="AJ12" s="90">
        <f>WEEKDAY(DATE($X$2,$AB$2,21))</f>
        <v>5</v>
      </c>
      <c r="AK12" s="88">
        <f>WEEKDAY(DATE($X$2,$AB$2,22))</f>
        <v>6</v>
      </c>
      <c r="AL12" s="89">
        <f>WEEKDAY(DATE($X$2,$AB$2,23))</f>
        <v>7</v>
      </c>
      <c r="AM12" s="89">
        <f>WEEKDAY(DATE($X$2,$AB$2,24))</f>
        <v>1</v>
      </c>
      <c r="AN12" s="89">
        <f>WEEKDAY(DATE($X$2,$AB$2,25))</f>
        <v>2</v>
      </c>
      <c r="AO12" s="89">
        <f>WEEKDAY(DATE($X$2,$AB$2,26))</f>
        <v>3</v>
      </c>
      <c r="AP12" s="89">
        <f>WEEKDAY(DATE($X$2,$AB$2,27))</f>
        <v>4</v>
      </c>
      <c r="AQ12" s="90">
        <f>WEEKDAY(DATE($X$2,$AB$2,28))</f>
        <v>5</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金</v>
      </c>
      <c r="Q13" s="92" t="str">
        <f t="shared" ref="Q13:V13" si="0">IF(Q12=1,"日",IF(Q12=2,"月",IF(Q12=3,"火",IF(Q12=4,"水",IF(Q12=5,"木",IF(Q12=6,"金","土"))))))</f>
        <v>土</v>
      </c>
      <c r="R13" s="92" t="str">
        <f t="shared" si="0"/>
        <v>日</v>
      </c>
      <c r="S13" s="92" t="str">
        <f t="shared" si="0"/>
        <v>月</v>
      </c>
      <c r="T13" s="92" t="str">
        <f t="shared" si="0"/>
        <v>火</v>
      </c>
      <c r="U13" s="92" t="str">
        <f t="shared" si="0"/>
        <v>水</v>
      </c>
      <c r="V13" s="93" t="str">
        <f t="shared" si="0"/>
        <v>木</v>
      </c>
      <c r="W13" s="91" t="str">
        <f t="shared" ref="W13" si="1">IF(W12=1,"日",IF(W12=2,"月",IF(W12=3,"火",IF(W12=4,"水",IF(W12=5,"木",IF(W12=6,"金","土"))))))</f>
        <v>金</v>
      </c>
      <c r="X13" s="92" t="str">
        <f t="shared" ref="X13" si="2">IF(X12=1,"日",IF(X12=2,"月",IF(X12=3,"火",IF(X12=4,"水",IF(X12=5,"木",IF(X12=6,"金","土"))))))</f>
        <v>土</v>
      </c>
      <c r="Y13" s="92" t="str">
        <f t="shared" ref="Y13" si="3">IF(Y12=1,"日",IF(Y12=2,"月",IF(Y12=3,"火",IF(Y12=4,"水",IF(Y12=5,"木",IF(Y12=6,"金","土"))))))</f>
        <v>日</v>
      </c>
      <c r="Z13" s="92" t="str">
        <f t="shared" ref="Z13" si="4">IF(Z12=1,"日",IF(Z12=2,"月",IF(Z12=3,"火",IF(Z12=4,"水",IF(Z12=5,"木",IF(Z12=6,"金","土"))))))</f>
        <v>月</v>
      </c>
      <c r="AA13" s="92" t="str">
        <f t="shared" ref="AA13" si="5">IF(AA12=1,"日",IF(AA12=2,"月",IF(AA12=3,"火",IF(AA12=4,"水",IF(AA12=5,"木",IF(AA12=6,"金","土"))))))</f>
        <v>火</v>
      </c>
      <c r="AB13" s="92" t="str">
        <f t="shared" ref="AB13" si="6">IF(AB12=1,"日",IF(AB12=2,"月",IF(AB12=3,"火",IF(AB12=4,"水",IF(AB12=5,"木",IF(AB12=6,"金","土"))))))</f>
        <v>水</v>
      </c>
      <c r="AC13" s="93" t="str">
        <f t="shared" ref="AC13" si="7">IF(AC12=1,"日",IF(AC12=2,"月",IF(AC12=3,"火",IF(AC12=4,"水",IF(AC12=5,"木",IF(AC12=6,"金","土"))))))</f>
        <v>木</v>
      </c>
      <c r="AD13" s="91" t="str">
        <f t="shared" ref="AD13" si="8">IF(AD12=1,"日",IF(AD12=2,"月",IF(AD12=3,"火",IF(AD12=4,"水",IF(AD12=5,"木",IF(AD12=6,"金","土"))))))</f>
        <v>金</v>
      </c>
      <c r="AE13" s="92" t="str">
        <f t="shared" ref="AE13" si="9">IF(AE12=1,"日",IF(AE12=2,"月",IF(AE12=3,"火",IF(AE12=4,"水",IF(AE12=5,"木",IF(AE12=6,"金","土"))))))</f>
        <v>土</v>
      </c>
      <c r="AF13" s="92" t="str">
        <f t="shared" ref="AF13" si="10">IF(AF12=1,"日",IF(AF12=2,"月",IF(AF12=3,"火",IF(AF12=4,"水",IF(AF12=5,"木",IF(AF12=6,"金","土"))))))</f>
        <v>日</v>
      </c>
      <c r="AG13" s="92" t="str">
        <f t="shared" ref="AG13" si="11">IF(AG12=1,"日",IF(AG12=2,"月",IF(AG12=3,"火",IF(AG12=4,"水",IF(AG12=5,"木",IF(AG12=6,"金","土"))))))</f>
        <v>月</v>
      </c>
      <c r="AH13" s="92" t="str">
        <f t="shared" ref="AH13" si="12">IF(AH12=1,"日",IF(AH12=2,"月",IF(AH12=3,"火",IF(AH12=4,"水",IF(AH12=5,"木",IF(AH12=6,"金","土"))))))</f>
        <v>火</v>
      </c>
      <c r="AI13" s="92" t="str">
        <f t="shared" ref="AI13" si="13">IF(AI12=1,"日",IF(AI12=2,"月",IF(AI12=3,"火",IF(AI12=4,"水",IF(AI12=5,"木",IF(AI12=6,"金","土"))))))</f>
        <v>水</v>
      </c>
      <c r="AJ13" s="93" t="str">
        <f t="shared" ref="AJ13" si="14">IF(AJ12=1,"日",IF(AJ12=2,"月",IF(AJ12=3,"火",IF(AJ12=4,"水",IF(AJ12=5,"木",IF(AJ12=6,"金","土"))))))</f>
        <v>木</v>
      </c>
      <c r="AK13" s="91" t="str">
        <f t="shared" ref="AK13" si="15">IF(AK12=1,"日",IF(AK12=2,"月",IF(AK12=3,"火",IF(AK12=4,"水",IF(AK12=5,"木",IF(AK12=6,"金","土"))))))</f>
        <v>金</v>
      </c>
      <c r="AL13" s="92" t="str">
        <f t="shared" ref="AL13" si="16">IF(AL12=1,"日",IF(AL12=2,"月",IF(AL12=3,"火",IF(AL12=4,"水",IF(AL12=5,"木",IF(AL12=6,"金","土"))))))</f>
        <v>土</v>
      </c>
      <c r="AM13" s="92" t="str">
        <f t="shared" ref="AM13" si="17">IF(AM12=1,"日",IF(AM12=2,"月",IF(AM12=3,"火",IF(AM12=4,"水",IF(AM12=5,"木",IF(AM12=6,"金","土"))))))</f>
        <v>日</v>
      </c>
      <c r="AN13" s="92" t="str">
        <f t="shared" ref="AN13" si="18">IF(AN12=1,"日",IF(AN12=2,"月",IF(AN12=3,"火",IF(AN12=4,"水",IF(AN12=5,"木",IF(AN12=6,"金","土"))))))</f>
        <v>月</v>
      </c>
      <c r="AO13" s="92" t="str">
        <f t="shared" ref="AO13" si="19">IF(AO12=1,"日",IF(AO12=2,"月",IF(AO12=3,"火",IF(AO12=4,"水",IF(AO12=5,"木",IF(AO12=6,"金","土"))))))</f>
        <v>火</v>
      </c>
      <c r="AP13" s="92" t="str">
        <f t="shared" ref="AP13" si="20">IF(AP12=1,"日",IF(AP12=2,"月",IF(AP12=3,"火",IF(AP12=4,"水",IF(AP12=5,"木",IF(AP12=6,"金","土"))))))</f>
        <v>水</v>
      </c>
      <c r="AQ13" s="93" t="str">
        <f t="shared" ref="AQ13" si="21">IF(AQ12=1,"日",IF(AQ12=2,"月",IF(AQ12=3,"火",IF(AQ12=4,"水",IF(AQ12=5,"木",IF(AQ12=6,"金","土"))))))</f>
        <v>木</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28" si="22">IF($AZ$3="４週",AU14/4,IF($AZ$3="暦月",AU14/($AZ$7/7),""))</f>
        <v>0</v>
      </c>
      <c r="AX14" s="231"/>
      <c r="AY14" s="198"/>
      <c r="AZ14" s="199"/>
      <c r="BA14" s="199"/>
      <c r="BB14" s="199"/>
      <c r="BC14" s="199"/>
      <c r="BD14" s="200"/>
    </row>
    <row r="15" spans="1:57" ht="39.950000000000003" customHeight="1" x14ac:dyDescent="0.4">
      <c r="A15" s="71"/>
      <c r="B15" s="86">
        <f t="shared" ref="B15:B28"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28"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20.25" customHeight="1" x14ac:dyDescent="0.4">
      <c r="A29" s="71"/>
      <c r="B29" s="71"/>
      <c r="C29" s="75"/>
      <c r="D29" s="76"/>
      <c r="E29" s="77"/>
      <c r="F29" s="73"/>
      <c r="G29" s="73"/>
      <c r="H29" s="73"/>
      <c r="I29" s="73"/>
      <c r="J29" s="73"/>
      <c r="K29" s="73"/>
      <c r="L29" s="73"/>
      <c r="M29" s="73"/>
      <c r="N29" s="73"/>
      <c r="O29" s="73"/>
      <c r="P29" s="73"/>
      <c r="Q29" s="73"/>
      <c r="R29" s="73"/>
      <c r="S29" s="73"/>
      <c r="T29" s="73"/>
      <c r="U29" s="73"/>
      <c r="V29" s="73"/>
      <c r="W29" s="73"/>
      <c r="X29" s="73"/>
      <c r="Y29" s="73"/>
      <c r="Z29" s="73"/>
      <c r="AA29" s="73"/>
      <c r="AB29" s="73"/>
      <c r="AC29" s="78"/>
      <c r="AD29" s="73"/>
      <c r="AE29" s="73"/>
      <c r="AF29" s="73"/>
      <c r="AG29" s="73"/>
      <c r="AH29" s="73"/>
      <c r="AI29" s="73"/>
      <c r="AJ29" s="73"/>
      <c r="AK29" s="73"/>
      <c r="AL29" s="73"/>
      <c r="AM29" s="73"/>
      <c r="AN29" s="73"/>
      <c r="AO29" s="73"/>
      <c r="AP29" s="73"/>
      <c r="AQ29" s="73"/>
      <c r="AR29" s="73"/>
      <c r="AS29" s="73"/>
      <c r="AT29" s="73"/>
      <c r="AU29" s="73"/>
      <c r="AV29" s="71"/>
      <c r="AW29" s="71"/>
      <c r="AX29" s="71"/>
      <c r="AY29" s="71"/>
      <c r="AZ29" s="71"/>
      <c r="BA29" s="71"/>
      <c r="BB29" s="71"/>
      <c r="BC29" s="71"/>
      <c r="BD29" s="71"/>
    </row>
    <row r="30" spans="1:56" ht="20.25" customHeight="1" x14ac:dyDescent="0.4">
      <c r="A30" s="71"/>
      <c r="B30" s="98" t="s">
        <v>133</v>
      </c>
      <c r="C30" s="98"/>
      <c r="D30" s="98"/>
      <c r="E30" s="98"/>
      <c r="F30" s="98"/>
      <c r="G30" s="98"/>
      <c r="H30" s="98"/>
      <c r="I30" s="98"/>
      <c r="J30" s="98"/>
      <c r="K30" s="98"/>
      <c r="L30" s="99"/>
      <c r="M30" s="98"/>
      <c r="N30" s="98"/>
      <c r="O30" s="98"/>
      <c r="P30" s="98"/>
      <c r="Q30" s="98"/>
      <c r="R30" s="98"/>
      <c r="S30" s="98"/>
      <c r="T30" s="98" t="s">
        <v>70</v>
      </c>
      <c r="U30" s="98"/>
      <c r="V30" s="98"/>
      <c r="W30" s="98"/>
      <c r="X30" s="98"/>
      <c r="Y30" s="98"/>
      <c r="Z30" s="101"/>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row>
    <row r="31" spans="1:56" ht="20.25" customHeight="1" x14ac:dyDescent="0.4">
      <c r="A31" s="71"/>
      <c r="B31" s="98"/>
      <c r="C31" s="249" t="s">
        <v>35</v>
      </c>
      <c r="D31" s="249"/>
      <c r="E31" s="249" t="s">
        <v>36</v>
      </c>
      <c r="F31" s="249"/>
      <c r="G31" s="249"/>
      <c r="H31" s="249"/>
      <c r="I31" s="98"/>
      <c r="J31" s="251" t="s">
        <v>39</v>
      </c>
      <c r="K31" s="251"/>
      <c r="L31" s="251"/>
      <c r="M31" s="251"/>
      <c r="N31" s="67"/>
      <c r="O31" s="67"/>
      <c r="P31" s="96" t="s">
        <v>47</v>
      </c>
      <c r="Q31" s="96"/>
      <c r="R31" s="98"/>
      <c r="S31" s="98"/>
      <c r="T31" s="252" t="s">
        <v>7</v>
      </c>
      <c r="U31" s="253"/>
      <c r="V31" s="252" t="s">
        <v>8</v>
      </c>
      <c r="W31" s="254"/>
      <c r="X31" s="254"/>
      <c r="Y31" s="253"/>
      <c r="Z31" s="101"/>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row>
    <row r="32" spans="1:56" ht="20.25" customHeight="1" x14ac:dyDescent="0.4">
      <c r="A32" s="71"/>
      <c r="B32" s="98"/>
      <c r="C32" s="250"/>
      <c r="D32" s="250"/>
      <c r="E32" s="250" t="s">
        <v>37</v>
      </c>
      <c r="F32" s="250"/>
      <c r="G32" s="250" t="s">
        <v>38</v>
      </c>
      <c r="H32" s="250"/>
      <c r="I32" s="98"/>
      <c r="J32" s="250" t="s">
        <v>37</v>
      </c>
      <c r="K32" s="250"/>
      <c r="L32" s="250" t="s">
        <v>38</v>
      </c>
      <c r="M32" s="250"/>
      <c r="N32" s="67"/>
      <c r="O32" s="67"/>
      <c r="P32" s="96" t="s">
        <v>44</v>
      </c>
      <c r="Q32" s="96"/>
      <c r="R32" s="98"/>
      <c r="S32" s="98"/>
      <c r="T32" s="252" t="s">
        <v>3</v>
      </c>
      <c r="U32" s="253"/>
      <c r="V32" s="252" t="s">
        <v>50</v>
      </c>
      <c r="W32" s="254"/>
      <c r="X32" s="254"/>
      <c r="Y32" s="253"/>
      <c r="Z32" s="146"/>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52" t="s">
        <v>3</v>
      </c>
      <c r="D33" s="253"/>
      <c r="E33" s="255">
        <f>SUMIFS($AU$14:$AV$28,$C$14:$D$28,"介護支援専門員",$E$14:$F$28,"A")</f>
        <v>0</v>
      </c>
      <c r="F33" s="256"/>
      <c r="G33" s="257">
        <f>SUMIFS($AW$14:$AX$28,$C$14:$D$28,"介護支援専門員",$E$14:$F$28,"A")</f>
        <v>0</v>
      </c>
      <c r="H33" s="258"/>
      <c r="I33" s="112"/>
      <c r="J33" s="259">
        <v>0</v>
      </c>
      <c r="K33" s="260"/>
      <c r="L33" s="259">
        <v>0</v>
      </c>
      <c r="M33" s="260"/>
      <c r="N33" s="111"/>
      <c r="O33" s="111"/>
      <c r="P33" s="259">
        <v>0</v>
      </c>
      <c r="Q33" s="260"/>
      <c r="R33" s="98"/>
      <c r="S33" s="98"/>
      <c r="T33" s="252" t="s">
        <v>4</v>
      </c>
      <c r="U33" s="253"/>
      <c r="V33" s="252" t="s">
        <v>51</v>
      </c>
      <c r="W33" s="254"/>
      <c r="X33" s="254"/>
      <c r="Y33" s="253"/>
      <c r="Z33" s="14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2" t="s">
        <v>4</v>
      </c>
      <c r="D34" s="253"/>
      <c r="E34" s="255">
        <f>SUMIFS($AU$14:$AV$28,$C$14:$D$28,"介護支援専門員",$E$14:$F$28,"B")</f>
        <v>0</v>
      </c>
      <c r="F34" s="256"/>
      <c r="G34" s="257">
        <f>SUMIFS($AW$14:$AX$28,$C$14:$D$28,"介護支援専門員",$E$14:$F$28,"B")</f>
        <v>0</v>
      </c>
      <c r="H34" s="258"/>
      <c r="I34" s="112"/>
      <c r="J34" s="259">
        <v>0</v>
      </c>
      <c r="K34" s="260"/>
      <c r="L34" s="259">
        <v>0</v>
      </c>
      <c r="M34" s="260"/>
      <c r="N34" s="111"/>
      <c r="O34" s="111"/>
      <c r="P34" s="259">
        <v>0</v>
      </c>
      <c r="Q34" s="260"/>
      <c r="R34" s="98"/>
      <c r="S34" s="98"/>
      <c r="T34" s="252" t="s">
        <v>5</v>
      </c>
      <c r="U34" s="253"/>
      <c r="V34" s="252" t="s">
        <v>52</v>
      </c>
      <c r="W34" s="254"/>
      <c r="X34" s="254"/>
      <c r="Y34" s="253"/>
      <c r="Z34" s="14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2" t="s">
        <v>5</v>
      </c>
      <c r="D35" s="253"/>
      <c r="E35" s="255">
        <f>SUMIFS($AU$14:$AV$28,$C$14:$D$28,"介護支援専門員",$E$14:$F$28,"C")</f>
        <v>0</v>
      </c>
      <c r="F35" s="256"/>
      <c r="G35" s="257">
        <f>SUMIFS($AW$14:$AX$28,$C$14:$D$28,"介護支援専門員",$E$14:$F$28,"C")</f>
        <v>0</v>
      </c>
      <c r="H35" s="258"/>
      <c r="I35" s="112"/>
      <c r="J35" s="259">
        <v>0</v>
      </c>
      <c r="K35" s="260"/>
      <c r="L35" s="261">
        <v>0</v>
      </c>
      <c r="M35" s="262"/>
      <c r="N35" s="111"/>
      <c r="O35" s="111"/>
      <c r="P35" s="255" t="s">
        <v>30</v>
      </c>
      <c r="Q35" s="256"/>
      <c r="R35" s="98"/>
      <c r="S35" s="98"/>
      <c r="T35" s="252" t="s">
        <v>6</v>
      </c>
      <c r="U35" s="253"/>
      <c r="V35" s="252" t="s">
        <v>69</v>
      </c>
      <c r="W35" s="254"/>
      <c r="X35" s="254"/>
      <c r="Y35" s="253"/>
      <c r="Z35" s="14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6</v>
      </c>
      <c r="D36" s="253"/>
      <c r="E36" s="255">
        <f>SUMIFS($AU$14:$AV$28,$C$14:$D$28,"介護支援専門員",$E$14:$F$28,"D")</f>
        <v>0</v>
      </c>
      <c r="F36" s="256"/>
      <c r="G36" s="257">
        <f>SUMIFS($AW$14:$AX$28,$C$14:$D$28,"介護支援専門員",$E$14:$F$28,"D")</f>
        <v>0</v>
      </c>
      <c r="H36" s="258"/>
      <c r="I36" s="112"/>
      <c r="J36" s="259">
        <v>0</v>
      </c>
      <c r="K36" s="260"/>
      <c r="L36" s="261">
        <v>0</v>
      </c>
      <c r="M36" s="262"/>
      <c r="N36" s="111"/>
      <c r="O36" s="111"/>
      <c r="P36" s="255" t="s">
        <v>30</v>
      </c>
      <c r="Q36" s="256"/>
      <c r="R36" s="98"/>
      <c r="S36" s="98"/>
      <c r="T36" s="98"/>
      <c r="U36" s="263"/>
      <c r="V36" s="263"/>
      <c r="W36" s="264"/>
      <c r="X36" s="264"/>
      <c r="Y36" s="150"/>
      <c r="Z36" s="150"/>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27</v>
      </c>
      <c r="D37" s="253"/>
      <c r="E37" s="255">
        <f>SUM(E33:F36)</f>
        <v>0</v>
      </c>
      <c r="F37" s="256"/>
      <c r="G37" s="257">
        <f>SUM(G33:H36)</f>
        <v>0</v>
      </c>
      <c r="H37" s="258"/>
      <c r="I37" s="112"/>
      <c r="J37" s="255">
        <f>SUM(J33:K36)</f>
        <v>0</v>
      </c>
      <c r="K37" s="256"/>
      <c r="L37" s="255">
        <f>SUM(L33:M36)</f>
        <v>0</v>
      </c>
      <c r="M37" s="256"/>
      <c r="N37" s="111"/>
      <c r="O37" s="111"/>
      <c r="P37" s="255">
        <f>SUM(P33:Q34)</f>
        <v>0</v>
      </c>
      <c r="Q37" s="256"/>
      <c r="R37" s="98"/>
      <c r="S37" s="98"/>
      <c r="T37" s="98"/>
      <c r="U37" s="263"/>
      <c r="V37" s="263"/>
      <c r="W37" s="264"/>
      <c r="X37" s="264"/>
      <c r="Y37" s="149"/>
      <c r="Z37" s="149"/>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98"/>
      <c r="D38" s="98"/>
      <c r="E38" s="98"/>
      <c r="F38" s="98"/>
      <c r="G38" s="98"/>
      <c r="H38" s="98"/>
      <c r="I38" s="98"/>
      <c r="J38" s="98"/>
      <c r="K38" s="98"/>
      <c r="L38" s="99"/>
      <c r="M38" s="98"/>
      <c r="N38" s="98"/>
      <c r="O38" s="98"/>
      <c r="P38" s="98"/>
      <c r="Q38" s="98"/>
      <c r="R38" s="98"/>
      <c r="S38" s="98"/>
      <c r="T38" s="98"/>
      <c r="U38" s="101"/>
      <c r="V38" s="101"/>
      <c r="W38" s="101"/>
      <c r="X38" s="101"/>
      <c r="Y38" s="101"/>
      <c r="Z38" s="10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99" t="s">
        <v>45</v>
      </c>
      <c r="D39" s="98"/>
      <c r="E39" s="98"/>
      <c r="F39" s="98"/>
      <c r="G39" s="98"/>
      <c r="H39" s="98"/>
      <c r="I39" s="106" t="s">
        <v>89</v>
      </c>
      <c r="J39" s="272" t="s">
        <v>90</v>
      </c>
      <c r="K39" s="273"/>
      <c r="L39" s="107"/>
      <c r="M39" s="106"/>
      <c r="N39" s="98"/>
      <c r="O39" s="98"/>
      <c r="P39" s="98"/>
      <c r="Q39" s="98"/>
      <c r="R39" s="98"/>
      <c r="S39" s="98"/>
      <c r="T39" s="98"/>
      <c r="U39" s="102"/>
      <c r="V39" s="101"/>
      <c r="W39" s="101"/>
      <c r="X39" s="101"/>
      <c r="Y39" s="101"/>
      <c r="Z39" s="101"/>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t="s">
        <v>40</v>
      </c>
      <c r="D40" s="98"/>
      <c r="E40" s="98"/>
      <c r="F40" s="98"/>
      <c r="G40" s="98"/>
      <c r="H40" s="98" t="s">
        <v>41</v>
      </c>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t="str">
        <f>IF($J$39="週","対象時間数（週平均）","対象時間数（当月合計）")</f>
        <v>対象時間数（週平均）</v>
      </c>
      <c r="D41" s="98"/>
      <c r="E41" s="98"/>
      <c r="F41" s="98"/>
      <c r="G41" s="98"/>
      <c r="H41" s="98" t="str">
        <f>IF($J$39="週","週に勤務すべき時間数","当月に勤務すべき時間数")</f>
        <v>週に勤務すべき時間数</v>
      </c>
      <c r="I41" s="98"/>
      <c r="J41" s="98"/>
      <c r="K41" s="98"/>
      <c r="L41" s="99"/>
      <c r="M41" s="250" t="s">
        <v>42</v>
      </c>
      <c r="N41" s="250"/>
      <c r="O41" s="250"/>
      <c r="P41" s="250"/>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274">
        <f>IF($J$39="週",L37,J37)</f>
        <v>0</v>
      </c>
      <c r="D42" s="275"/>
      <c r="E42" s="275"/>
      <c r="F42" s="276"/>
      <c r="G42" s="145" t="s">
        <v>28</v>
      </c>
      <c r="H42" s="252">
        <f>IF($J$39="週",$AV$5,$AZ$5)</f>
        <v>40</v>
      </c>
      <c r="I42" s="254"/>
      <c r="J42" s="254"/>
      <c r="K42" s="253"/>
      <c r="L42" s="145" t="s">
        <v>29</v>
      </c>
      <c r="M42" s="266">
        <f>ROUNDDOWN(C42/H42,1)</f>
        <v>0</v>
      </c>
      <c r="N42" s="267"/>
      <c r="O42" s="267"/>
      <c r="P42" s="268"/>
      <c r="Q42" s="98"/>
      <c r="R42" s="98"/>
      <c r="S42" s="98"/>
      <c r="T42" s="98"/>
      <c r="U42" s="265"/>
      <c r="V42" s="265"/>
      <c r="W42" s="265"/>
      <c r="X42" s="265"/>
      <c r="Y42" s="143"/>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c r="D43" s="98"/>
      <c r="E43" s="98"/>
      <c r="F43" s="98"/>
      <c r="G43" s="98"/>
      <c r="H43" s="98"/>
      <c r="I43" s="98"/>
      <c r="J43" s="98"/>
      <c r="K43" s="98"/>
      <c r="L43" s="99"/>
      <c r="M43" s="98" t="s">
        <v>71</v>
      </c>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
        <v>122</v>
      </c>
      <c r="D44" s="98"/>
      <c r="E44" s="98"/>
      <c r="F44" s="98"/>
      <c r="G44" s="98"/>
      <c r="H44" s="98"/>
      <c r="I44" s="98"/>
      <c r="J44" s="98"/>
      <c r="K44" s="98"/>
      <c r="L44" s="99"/>
      <c r="M44" s="98"/>
      <c r="N44" s="98"/>
      <c r="O44" s="98"/>
      <c r="P44" s="98"/>
      <c r="Q44" s="98"/>
      <c r="R44" s="98"/>
      <c r="S44" s="98"/>
      <c r="T44" s="98"/>
      <c r="U44" s="98"/>
      <c r="V44" s="108"/>
      <c r="W44" s="109"/>
      <c r="X44" s="109"/>
      <c r="Y44" s="98"/>
      <c r="Z44" s="98"/>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t="s">
        <v>47</v>
      </c>
      <c r="D45" s="98"/>
      <c r="E45" s="98"/>
      <c r="F45" s="98"/>
      <c r="G45" s="98"/>
      <c r="H45" s="98"/>
      <c r="I45" s="98"/>
      <c r="J45" s="98"/>
      <c r="K45" s="98"/>
      <c r="L45" s="99"/>
      <c r="M45" s="145"/>
      <c r="N45" s="145"/>
      <c r="O45" s="145"/>
      <c r="P45" s="145"/>
      <c r="Q45" s="98"/>
      <c r="R45" s="98"/>
      <c r="S45" s="98"/>
      <c r="T45" s="98"/>
      <c r="U45" s="98"/>
      <c r="V45" s="108"/>
      <c r="W45" s="109"/>
      <c r="X45" s="109"/>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67" t="s">
        <v>43</v>
      </c>
      <c r="D46" s="67"/>
      <c r="E46" s="67"/>
      <c r="F46" s="67"/>
      <c r="G46" s="67"/>
      <c r="H46" s="98" t="s">
        <v>46</v>
      </c>
      <c r="I46" s="67"/>
      <c r="J46" s="67"/>
      <c r="K46" s="67"/>
      <c r="L46" s="67"/>
      <c r="M46" s="250" t="s">
        <v>27</v>
      </c>
      <c r="N46" s="250"/>
      <c r="O46" s="250"/>
      <c r="P46" s="250"/>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252">
        <f>P37</f>
        <v>0</v>
      </c>
      <c r="D47" s="254"/>
      <c r="E47" s="254"/>
      <c r="F47" s="253"/>
      <c r="G47" s="145" t="s">
        <v>81</v>
      </c>
      <c r="H47" s="266">
        <f>M42</f>
        <v>0</v>
      </c>
      <c r="I47" s="267"/>
      <c r="J47" s="267"/>
      <c r="K47" s="268"/>
      <c r="L47" s="145" t="s">
        <v>29</v>
      </c>
      <c r="M47" s="269">
        <f>ROUNDDOWN(C47+H47,1)</f>
        <v>0</v>
      </c>
      <c r="N47" s="270"/>
      <c r="O47" s="270"/>
      <c r="P47" s="271"/>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c r="D48" s="98"/>
      <c r="E48" s="98"/>
      <c r="F48" s="98"/>
      <c r="G48" s="98"/>
      <c r="H48" s="98"/>
      <c r="I48" s="98"/>
      <c r="J48" s="98"/>
      <c r="K48" s="98"/>
      <c r="L48" s="98"/>
      <c r="M48" s="98"/>
      <c r="N48" s="99"/>
      <c r="O48" s="98"/>
      <c r="P48" s="9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C49" s="2"/>
      <c r="D49" s="2"/>
      <c r="E49" s="1"/>
      <c r="F49" s="1"/>
      <c r="G49" s="1"/>
      <c r="H49" s="1"/>
      <c r="I49" s="1"/>
      <c r="J49" s="1"/>
      <c r="K49" s="1"/>
      <c r="L49" s="1"/>
      <c r="M49" s="1"/>
      <c r="N49" s="1"/>
      <c r="O49" s="1"/>
      <c r="P49" s="1"/>
      <c r="Q49" s="1"/>
      <c r="R49" s="1"/>
      <c r="S49" s="1"/>
      <c r="T49" s="2"/>
      <c r="U49" s="1"/>
      <c r="V49" s="1"/>
      <c r="W49" s="1"/>
      <c r="X49" s="1"/>
      <c r="Y49" s="1"/>
      <c r="Z49" s="1"/>
      <c r="AA49" s="1"/>
      <c r="AB49" s="1"/>
      <c r="AC49" s="1"/>
      <c r="AD49" s="1"/>
      <c r="AE49" s="1"/>
      <c r="AF49" s="1"/>
      <c r="AJ49" s="7"/>
      <c r="AK49" s="8"/>
      <c r="AL49" s="8"/>
      <c r="AM49" s="1"/>
      <c r="AN49" s="1"/>
      <c r="AO49" s="1"/>
      <c r="AP49" s="1"/>
      <c r="AQ49" s="1"/>
      <c r="AR49" s="1"/>
      <c r="AS49" s="1"/>
      <c r="AT49" s="1"/>
      <c r="AU49" s="1"/>
      <c r="AV49" s="1"/>
      <c r="AW49" s="1"/>
      <c r="AX49" s="1"/>
      <c r="AY49" s="1"/>
      <c r="AZ49" s="1"/>
      <c r="BA49" s="1"/>
      <c r="BB49" s="1"/>
      <c r="BC49" s="1"/>
      <c r="BD49" s="1"/>
      <c r="BE49" s="8"/>
    </row>
    <row r="50" spans="1:58" ht="20.25" customHeight="1" x14ac:dyDescent="0.4">
      <c r="A50" s="1"/>
      <c r="B50" s="1"/>
      <c r="C50" s="2"/>
      <c r="D50" s="2"/>
      <c r="E50" s="1"/>
      <c r="F50" s="1"/>
      <c r="G50" s="1"/>
      <c r="H50" s="1"/>
      <c r="I50" s="1"/>
      <c r="J50" s="1"/>
      <c r="K50" s="1"/>
      <c r="L50" s="1"/>
      <c r="M50" s="1"/>
      <c r="N50" s="1"/>
      <c r="O50" s="1"/>
      <c r="P50" s="1"/>
      <c r="Q50" s="1"/>
      <c r="R50" s="1"/>
      <c r="S50" s="1"/>
      <c r="T50" s="1"/>
      <c r="U50" s="2"/>
      <c r="V50" s="1"/>
      <c r="W50" s="1"/>
      <c r="X50" s="1"/>
      <c r="Y50" s="1"/>
      <c r="Z50" s="1"/>
      <c r="AA50" s="1"/>
      <c r="AB50" s="1"/>
      <c r="AC50" s="1"/>
      <c r="AD50" s="1"/>
      <c r="AE50" s="1"/>
      <c r="AF50" s="1"/>
      <c r="AG50" s="1"/>
      <c r="AK50" s="7"/>
      <c r="AL50" s="8"/>
      <c r="AM50" s="8"/>
      <c r="AN50" s="1"/>
      <c r="AO50" s="1"/>
      <c r="AP50" s="1"/>
      <c r="AQ50" s="1"/>
      <c r="AR50" s="1"/>
      <c r="AS50" s="1"/>
      <c r="AT50" s="1"/>
      <c r="AU50" s="1"/>
      <c r="AV50" s="1"/>
      <c r="AW50" s="1"/>
      <c r="AX50" s="1"/>
      <c r="AY50" s="1"/>
      <c r="AZ50" s="1"/>
      <c r="BA50" s="1"/>
      <c r="BB50" s="1"/>
      <c r="BC50" s="1"/>
      <c r="BD50" s="1"/>
      <c r="BE50" s="1"/>
      <c r="BF50" s="8"/>
    </row>
    <row r="51" spans="1:58" ht="20.25" customHeight="1" x14ac:dyDescent="0.4">
      <c r="A51" s="1"/>
      <c r="B51" s="1"/>
      <c r="C51" s="1"/>
      <c r="D51" s="2"/>
      <c r="E51" s="1"/>
      <c r="F51" s="1"/>
      <c r="G51" s="1"/>
      <c r="H51" s="1"/>
      <c r="I51" s="1"/>
      <c r="J51" s="1"/>
      <c r="K51" s="1"/>
      <c r="L51" s="1"/>
      <c r="M51" s="1"/>
      <c r="N51" s="1"/>
      <c r="O51" s="1"/>
      <c r="P51" s="1"/>
      <c r="Q51" s="1"/>
      <c r="R51" s="1"/>
      <c r="S51" s="1"/>
      <c r="T51" s="1"/>
      <c r="U51" s="2"/>
      <c r="V51" s="1"/>
      <c r="W51" s="1"/>
      <c r="X51" s="1"/>
      <c r="Y51" s="1"/>
      <c r="Z51" s="1"/>
      <c r="AA51" s="1"/>
      <c r="AB51" s="1"/>
      <c r="AC51" s="1"/>
      <c r="AD51" s="1"/>
      <c r="AE51" s="1"/>
      <c r="AF51" s="1"/>
      <c r="AG51" s="1"/>
      <c r="AK51" s="7"/>
      <c r="AL51" s="8"/>
      <c r="AM51" s="8"/>
      <c r="AN51" s="1"/>
      <c r="AO51" s="1"/>
      <c r="AP51" s="1"/>
      <c r="AQ51" s="1"/>
      <c r="AR51" s="1"/>
      <c r="AS51" s="1"/>
      <c r="AT51" s="1"/>
      <c r="AU51" s="1"/>
      <c r="AV51" s="1"/>
      <c r="AW51" s="1"/>
      <c r="AX51" s="1"/>
      <c r="AY51" s="1"/>
      <c r="AZ51" s="1"/>
      <c r="BA51" s="1"/>
      <c r="BB51" s="1"/>
      <c r="BC51" s="1"/>
      <c r="BD51" s="1"/>
      <c r="BE51" s="1"/>
      <c r="BF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C53" s="7"/>
      <c r="D53" s="7"/>
      <c r="E53" s="7"/>
      <c r="F53" s="7"/>
      <c r="G53" s="7"/>
      <c r="H53" s="7"/>
      <c r="I53" s="7"/>
      <c r="J53" s="7"/>
      <c r="K53" s="7"/>
      <c r="L53" s="7"/>
      <c r="M53" s="7"/>
      <c r="N53" s="7"/>
      <c r="O53" s="7"/>
      <c r="P53" s="7"/>
      <c r="Q53" s="7"/>
      <c r="R53" s="7"/>
      <c r="S53" s="7"/>
      <c r="T53" s="7"/>
      <c r="U53" s="8"/>
      <c r="V53" s="8"/>
      <c r="W53" s="7"/>
      <c r="X53" s="7"/>
      <c r="Y53" s="7"/>
      <c r="Z53" s="7"/>
      <c r="AA53" s="7"/>
      <c r="AB53" s="7"/>
      <c r="AC53" s="7"/>
      <c r="AD53" s="7"/>
      <c r="AE53" s="7"/>
      <c r="AF53" s="7"/>
      <c r="AG53" s="7"/>
      <c r="AH53" s="7"/>
      <c r="AI53" s="7"/>
      <c r="AJ53" s="7"/>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C54" s="7"/>
      <c r="D54" s="7"/>
      <c r="E54" s="7"/>
      <c r="F54" s="7"/>
      <c r="G54" s="7"/>
      <c r="H54" s="7"/>
      <c r="I54" s="7"/>
      <c r="J54" s="7"/>
      <c r="K54" s="7"/>
      <c r="L54" s="7"/>
      <c r="M54" s="7"/>
      <c r="N54" s="7"/>
      <c r="O54" s="7"/>
      <c r="P54" s="7"/>
      <c r="Q54" s="7"/>
      <c r="R54" s="7"/>
      <c r="S54" s="7"/>
      <c r="T54" s="7"/>
      <c r="U54" s="8"/>
      <c r="V54" s="8"/>
      <c r="W54" s="7"/>
      <c r="X54" s="7"/>
      <c r="Y54" s="7"/>
      <c r="Z54" s="7"/>
      <c r="AA54" s="7"/>
      <c r="AB54" s="7"/>
      <c r="AC54" s="7"/>
      <c r="AD54" s="7"/>
      <c r="AE54" s="7"/>
      <c r="AF54" s="7"/>
      <c r="AG54" s="7"/>
      <c r="AH54" s="7"/>
      <c r="AI54" s="7"/>
      <c r="AJ54" s="7"/>
      <c r="AK54" s="7"/>
      <c r="AL54" s="8"/>
      <c r="AM54" s="8"/>
      <c r="AN54" s="1"/>
      <c r="AO54" s="1"/>
      <c r="AP54" s="1"/>
      <c r="AQ54" s="1"/>
      <c r="AR54" s="1"/>
      <c r="AS54" s="1"/>
      <c r="AT54" s="1"/>
      <c r="AU54" s="1"/>
      <c r="AV54" s="1"/>
      <c r="AW54" s="1"/>
      <c r="AX54" s="1"/>
      <c r="AY54" s="1"/>
      <c r="AZ54" s="1"/>
      <c r="BA54" s="1"/>
      <c r="BB54" s="1"/>
      <c r="BC54" s="1"/>
      <c r="BD54" s="1"/>
      <c r="BE54" s="1"/>
      <c r="BF54" s="8"/>
    </row>
  </sheetData>
  <sheetProtection insertRows="0"/>
  <mergeCells count="191">
    <mergeCell ref="M46:P46"/>
    <mergeCell ref="C47:F47"/>
    <mergeCell ref="H47:K47"/>
    <mergeCell ref="M47:P47"/>
    <mergeCell ref="C36:D36"/>
    <mergeCell ref="E36:F36"/>
    <mergeCell ref="G36:H36"/>
    <mergeCell ref="P36:Q36"/>
    <mergeCell ref="U36:V36"/>
    <mergeCell ref="U42:X42"/>
    <mergeCell ref="J39:K39"/>
    <mergeCell ref="M41:P41"/>
    <mergeCell ref="C42:F42"/>
    <mergeCell ref="H42:K42"/>
    <mergeCell ref="M42:P42"/>
    <mergeCell ref="W36:X36"/>
    <mergeCell ref="C37:D37"/>
    <mergeCell ref="E37:F37"/>
    <mergeCell ref="G37:H37"/>
    <mergeCell ref="J37:K37"/>
    <mergeCell ref="L37:M37"/>
    <mergeCell ref="P37:Q37"/>
    <mergeCell ref="U37:V37"/>
    <mergeCell ref="W37:X37"/>
    <mergeCell ref="V34:Y34"/>
    <mergeCell ref="C35:D35"/>
    <mergeCell ref="E35:F35"/>
    <mergeCell ref="G35:H35"/>
    <mergeCell ref="P35:Q35"/>
    <mergeCell ref="V35:Y35"/>
    <mergeCell ref="L34:M34"/>
    <mergeCell ref="L35:M35"/>
    <mergeCell ref="T34:U34"/>
    <mergeCell ref="T35:U35"/>
    <mergeCell ref="J34:K34"/>
    <mergeCell ref="L33:M33"/>
    <mergeCell ref="J32:K32"/>
    <mergeCell ref="J33:K33"/>
    <mergeCell ref="T33:U33"/>
    <mergeCell ref="L32:M32"/>
    <mergeCell ref="C34:D34"/>
    <mergeCell ref="E34:F34"/>
    <mergeCell ref="G34:H34"/>
    <mergeCell ref="P34:Q34"/>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G18:K18"/>
    <mergeCell ref="G19:K19"/>
    <mergeCell ref="T32:U32"/>
    <mergeCell ref="J35:K35"/>
    <mergeCell ref="J36:K36"/>
    <mergeCell ref="L36:M36"/>
    <mergeCell ref="B9:B13"/>
    <mergeCell ref="L9:O13"/>
    <mergeCell ref="C9:D13"/>
    <mergeCell ref="E9:F13"/>
    <mergeCell ref="P10:V10"/>
    <mergeCell ref="C31:D32"/>
    <mergeCell ref="E31:H31"/>
    <mergeCell ref="J31:M31"/>
    <mergeCell ref="T31:U31"/>
    <mergeCell ref="V31:Y31"/>
    <mergeCell ref="E32:F32"/>
    <mergeCell ref="G32:H32"/>
    <mergeCell ref="V32:Y32"/>
    <mergeCell ref="C33:D33"/>
    <mergeCell ref="E33:F33"/>
    <mergeCell ref="G33:H33"/>
    <mergeCell ref="P33:Q33"/>
    <mergeCell ref="V33:Y33"/>
    <mergeCell ref="G9:K13"/>
    <mergeCell ref="AU14:AV14"/>
    <mergeCell ref="AW14:AX14"/>
    <mergeCell ref="AU15:AV15"/>
    <mergeCell ref="AW15:AX15"/>
    <mergeCell ref="AU16:AV16"/>
    <mergeCell ref="AW16:AX16"/>
    <mergeCell ref="AU17:AV17"/>
    <mergeCell ref="AW17:AX17"/>
    <mergeCell ref="E17:F17"/>
    <mergeCell ref="G17:K17"/>
    <mergeCell ref="E18:F18"/>
    <mergeCell ref="AW27:AX27"/>
    <mergeCell ref="AU28:AV28"/>
    <mergeCell ref="AW28:AX28"/>
    <mergeCell ref="AU25:AV25"/>
    <mergeCell ref="AW25:AX25"/>
    <mergeCell ref="AU26:AV26"/>
    <mergeCell ref="AW26:AX26"/>
    <mergeCell ref="AU27:AV27"/>
    <mergeCell ref="AW24:AX24"/>
    <mergeCell ref="AU18:AV18"/>
    <mergeCell ref="AW18:AX18"/>
    <mergeCell ref="AU19:AV19"/>
    <mergeCell ref="AW19:AX19"/>
    <mergeCell ref="AU20:AV20"/>
    <mergeCell ref="AW20:AX20"/>
    <mergeCell ref="AU21:AV21"/>
    <mergeCell ref="AW21:AX21"/>
    <mergeCell ref="AU22:AV22"/>
    <mergeCell ref="AW22:AX22"/>
    <mergeCell ref="AU23:AV23"/>
    <mergeCell ref="AW23:AX23"/>
    <mergeCell ref="G24:K24"/>
    <mergeCell ref="L24:O24"/>
    <mergeCell ref="C25:D25"/>
    <mergeCell ref="E25:F25"/>
    <mergeCell ref="G25:K25"/>
    <mergeCell ref="L25:O25"/>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AY23:BD23"/>
    <mergeCell ref="AY24:BD24"/>
    <mergeCell ref="AY25:BD25"/>
    <mergeCell ref="AY26:BD26"/>
    <mergeCell ref="AY27:BD27"/>
    <mergeCell ref="AY28:BD28"/>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AY14:BD14"/>
    <mergeCell ref="AY15:BD15"/>
    <mergeCell ref="AY16:BD16"/>
    <mergeCell ref="AY17:BD17"/>
    <mergeCell ref="AY18:BD18"/>
    <mergeCell ref="AY19:BD19"/>
    <mergeCell ref="AY20:BD20"/>
    <mergeCell ref="AY21:BD21"/>
    <mergeCell ref="AY22:BD22"/>
  </mergeCells>
  <phoneticPr fontId="1"/>
  <conditionalFormatting sqref="AU14:AX28">
    <cfRule type="expression" dxfId="6" priority="4">
      <formula>INDIRECT(ADDRESS(ROW(),COLUMN()))=TRUNC(INDIRECT(ADDRESS(ROW(),COLUMN())))</formula>
    </cfRule>
  </conditionalFormatting>
  <conditionalFormatting sqref="E37:Q37 I33:Q36">
    <cfRule type="expression" dxfId="5" priority="3">
      <formula>INDIRECT(ADDRESS(ROW(),COLUMN()))=TRUNC(INDIRECT(ADDRESS(ROW(),COLUMN())))</formula>
    </cfRule>
  </conditionalFormatting>
  <conditionalFormatting sqref="C42:F42">
    <cfRule type="expression" dxfId="4" priority="2">
      <formula>INDIRECT(ADDRESS(ROW(),COLUMN()))=TRUNC(INDIRECT(ADDRESS(ROW(),COLUMN())))</formula>
    </cfRule>
  </conditionalFormatting>
  <conditionalFormatting sqref="E33:H36">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39:K39">
      <formula1>"週,暦月"</formula1>
    </dataValidation>
    <dataValidation type="list" allowBlank="1" showInputMessage="1" showErrorMessage="1" sqref="AZ3">
      <formula1>"４週,暦月"</formula1>
    </dataValidation>
    <dataValidation type="list" allowBlank="1" showInputMessage="1" sqref="C14:D28">
      <formula1>職種</formula1>
    </dataValidation>
    <dataValidation type="list" allowBlank="1" showInputMessage="1" showErrorMessage="1" sqref="AZ4:BC4">
      <formula1>"予定,実績,予定・実績"</formula1>
    </dataValidation>
    <dataValidation type="list" allowBlank="1" showInputMessage="1" sqref="E14:F28">
      <formula1>"A, B, C, D"</formula1>
    </dataValidation>
    <dataValidation allowBlank="1" showInputMessage="1" showErrorMessage="1" error="入力可能範囲　32～40" sqref="AZ6"/>
    <dataValidation type="list" errorStyle="warning" allowBlank="1" showInputMessage="1" error="リストにない場合のみ、入力してください。" sqref="G14:K28">
      <formula1>INDIRECT(C14)</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A43" zoomScale="40" zoomScaleNormal="4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abSelected="1"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山本 将栄</cp:lastModifiedBy>
  <cp:lastPrinted>2022-08-29T05:00:03Z</cp:lastPrinted>
  <dcterms:created xsi:type="dcterms:W3CDTF">2020-01-14T23:44:41Z</dcterms:created>
  <dcterms:modified xsi:type="dcterms:W3CDTF">2022-09-05T02:33:16Z</dcterms:modified>
</cp:coreProperties>
</file>